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040" windowHeight="9195" tabRatio="558" activeTab="8"/>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 sheetId="14" r:id="rId8"/>
    <sheet name="Table 9" sheetId="9" r:id="rId9"/>
    <sheet name="Table 10" sheetId="10" r:id="rId10"/>
    <sheet name="Sheet1" sheetId="11" r:id="rId11"/>
    <sheet name="Sheet2" sheetId="12" r:id="rId12"/>
    <sheet name="Sheet3" sheetId="13" r:id="rId13"/>
  </sheets>
  <calcPr calcId="144525"/>
</workbook>
</file>

<file path=xl/calcChain.xml><?xml version="1.0" encoding="utf-8"?>
<calcChain xmlns="http://schemas.openxmlformats.org/spreadsheetml/2006/main">
  <c r="S668" i="14" l="1"/>
  <c r="L563" i="14"/>
  <c r="P563" i="14"/>
  <c r="S563" i="14"/>
  <c r="S528" i="14"/>
  <c r="P528" i="14"/>
  <c r="I394" i="14"/>
  <c r="L394" i="14"/>
  <c r="P394" i="14"/>
  <c r="S394" i="14"/>
  <c r="I351" i="14"/>
  <c r="I355" i="14"/>
  <c r="I356" i="14"/>
  <c r="L355" i="14"/>
  <c r="L356" i="14"/>
  <c r="P355" i="14"/>
  <c r="P356" i="14"/>
  <c r="P353" i="14"/>
  <c r="S355" i="14"/>
  <c r="S356" i="14"/>
  <c r="S353" i="14"/>
  <c r="S276" i="14"/>
  <c r="S266" i="14"/>
  <c r="S240" i="14"/>
  <c r="S235" i="14"/>
  <c r="S236" i="14"/>
  <c r="P235" i="14"/>
  <c r="P236" i="14"/>
  <c r="L235" i="14"/>
  <c r="S170" i="14"/>
  <c r="S171" i="14"/>
  <c r="S167" i="14"/>
  <c r="S168" i="14"/>
  <c r="S161" i="14"/>
  <c r="S162" i="14"/>
  <c r="S163" i="14"/>
  <c r="S164" i="14"/>
  <c r="P162" i="14"/>
  <c r="K196" i="9" l="1"/>
  <c r="K193" i="9"/>
  <c r="K200" i="9"/>
  <c r="K112" i="9" l="1"/>
  <c r="K111" i="9"/>
  <c r="O523" i="14" l="1"/>
  <c r="P429" i="14"/>
  <c r="S131" i="14" l="1"/>
  <c r="S132" i="14"/>
  <c r="S133" i="14"/>
  <c r="P131" i="14"/>
  <c r="P132" i="14"/>
  <c r="P133" i="14"/>
  <c r="P98" i="14"/>
  <c r="S98" i="14"/>
  <c r="P24" i="14"/>
  <c r="P13" i="14"/>
  <c r="H24" i="14"/>
  <c r="L28" i="10" l="1"/>
  <c r="R845" i="14" l="1"/>
  <c r="O845" i="14"/>
  <c r="K845" i="14"/>
  <c r="H845" i="14"/>
  <c r="S838" i="14"/>
  <c r="P838" i="14"/>
  <c r="L838" i="14"/>
  <c r="I838" i="14"/>
  <c r="H811" i="14"/>
  <c r="R811" i="14"/>
  <c r="O811" i="14"/>
  <c r="K811" i="14"/>
  <c r="S804" i="14"/>
  <c r="P804" i="14"/>
  <c r="L804" i="14"/>
  <c r="I804" i="14"/>
  <c r="S803" i="14"/>
  <c r="P803" i="14"/>
  <c r="L803" i="14"/>
  <c r="I803" i="14"/>
  <c r="S741" i="14"/>
  <c r="P741" i="14"/>
  <c r="L741" i="14"/>
  <c r="I741" i="14"/>
  <c r="O739" i="14"/>
  <c r="O663" i="14"/>
  <c r="O662" i="14"/>
  <c r="S598" i="14"/>
  <c r="P598" i="14"/>
  <c r="L598" i="14"/>
  <c r="I598" i="14"/>
  <c r="O597" i="14"/>
  <c r="O596" i="14"/>
  <c r="O560" i="14"/>
  <c r="O559" i="14"/>
  <c r="S534" i="14"/>
  <c r="P534" i="14"/>
  <c r="S530" i="14"/>
  <c r="S529" i="14"/>
  <c r="S526" i="14"/>
  <c r="P525" i="14"/>
  <c r="P526" i="14"/>
  <c r="P527" i="14"/>
  <c r="P529" i="14"/>
  <c r="P530" i="14"/>
  <c r="P531" i="14"/>
  <c r="P532" i="14"/>
  <c r="P533" i="14"/>
  <c r="P535" i="14"/>
  <c r="P536" i="14"/>
  <c r="P537" i="14"/>
  <c r="L525" i="14"/>
  <c r="L526" i="14"/>
  <c r="L527" i="14"/>
  <c r="L529" i="14"/>
  <c r="L530" i="14"/>
  <c r="L531" i="14"/>
  <c r="L532" i="14"/>
  <c r="L533" i="14"/>
  <c r="L535" i="14"/>
  <c r="L536" i="14"/>
  <c r="L537" i="14"/>
  <c r="I529" i="14"/>
  <c r="I530" i="14"/>
  <c r="H524" i="14"/>
  <c r="O494" i="14"/>
  <c r="O493" i="14"/>
  <c r="O457" i="14"/>
  <c r="O456" i="14"/>
  <c r="O418" i="14"/>
  <c r="O417" i="14"/>
  <c r="O389" i="14"/>
  <c r="O388" i="14"/>
  <c r="O350" i="14"/>
  <c r="O349" i="14"/>
  <c r="P267" i="14" l="1"/>
  <c r="O263" i="14" l="1"/>
  <c r="O262" i="14"/>
  <c r="O233" i="14"/>
  <c r="O232" i="14"/>
  <c r="L242" i="14"/>
  <c r="I240" i="14"/>
  <c r="I241" i="14"/>
  <c r="I242" i="14"/>
  <c r="L196" i="14"/>
  <c r="I194" i="14"/>
  <c r="O160" i="14"/>
  <c r="O159" i="14"/>
  <c r="O299" i="14" l="1"/>
  <c r="O128" i="14"/>
  <c r="O127" i="14"/>
  <c r="H128" i="14"/>
  <c r="H127" i="14"/>
  <c r="H88" i="14"/>
  <c r="H87" i="14"/>
  <c r="O61" i="14"/>
  <c r="O60" i="14"/>
  <c r="H61" i="14"/>
  <c r="H60" i="14"/>
  <c r="L33" i="14" l="1"/>
  <c r="L32" i="14"/>
  <c r="H11" i="14" l="1"/>
  <c r="H12" i="14"/>
  <c r="H14" i="14"/>
  <c r="H15" i="14"/>
  <c r="H16" i="14"/>
  <c r="H17" i="14"/>
  <c r="H18" i="14"/>
  <c r="H19" i="14"/>
  <c r="H20" i="14"/>
  <c r="H21" i="14"/>
  <c r="H22" i="14"/>
  <c r="H23" i="14"/>
  <c r="H25" i="14"/>
  <c r="H26" i="14"/>
  <c r="I26" i="14" s="1"/>
  <c r="H27" i="14"/>
  <c r="I27" i="14" s="1"/>
  <c r="H28" i="14"/>
  <c r="I28" i="14" s="1"/>
  <c r="H29" i="14"/>
  <c r="I29" i="14" s="1"/>
  <c r="H30" i="14"/>
  <c r="I30" i="14" s="1"/>
  <c r="H31" i="14"/>
  <c r="I31" i="14" s="1"/>
  <c r="H32" i="14"/>
  <c r="I32" i="14" s="1"/>
  <c r="H33" i="14"/>
  <c r="I33" i="14" s="1"/>
  <c r="H34" i="14"/>
  <c r="H35" i="14"/>
  <c r="H36" i="14"/>
  <c r="H37" i="14"/>
  <c r="H10" i="14"/>
  <c r="I559" i="7" l="1"/>
  <c r="H559" i="7"/>
  <c r="G559" i="7"/>
  <c r="E559" i="7"/>
  <c r="D23" i="7"/>
  <c r="D10" i="7"/>
  <c r="D8" i="7"/>
  <c r="I966" i="7"/>
  <c r="G966" i="7"/>
  <c r="J965" i="7"/>
  <c r="K965" i="7" s="1"/>
  <c r="I965" i="7"/>
  <c r="H965" i="7"/>
  <c r="H966" i="7" s="1"/>
  <c r="D965" i="7"/>
  <c r="D966" i="7" s="1"/>
  <c r="K964" i="7"/>
  <c r="K963" i="7"/>
  <c r="K962" i="7"/>
  <c r="K961" i="7"/>
  <c r="K960" i="7"/>
  <c r="K958" i="7"/>
  <c r="K957" i="7"/>
  <c r="J956" i="7"/>
  <c r="I956" i="7"/>
  <c r="I967" i="7" s="1"/>
  <c r="H956" i="7"/>
  <c r="G956" i="7"/>
  <c r="G967" i="7" s="1"/>
  <c r="E956" i="7"/>
  <c r="E967" i="7" s="1"/>
  <c r="D956" i="7"/>
  <c r="K954" i="7"/>
  <c r="K953" i="7"/>
  <c r="K952" i="7"/>
  <c r="K951" i="7"/>
  <c r="K950" i="7"/>
  <c r="K949" i="7"/>
  <c r="K948" i="7"/>
  <c r="K947" i="7"/>
  <c r="D967" i="7" l="1"/>
  <c r="E32" i="6" s="1"/>
  <c r="K956" i="7"/>
  <c r="H967" i="7"/>
  <c r="J966" i="7"/>
  <c r="K966" i="7" l="1"/>
  <c r="J967" i="7"/>
  <c r="K967" i="7" s="1"/>
  <c r="J23" i="7" l="1"/>
  <c r="H23" i="7"/>
  <c r="D529" i="7" l="1"/>
  <c r="I414" i="7"/>
  <c r="H414" i="7"/>
  <c r="J414" i="7"/>
  <c r="L10" i="10" l="1"/>
  <c r="L11" i="10"/>
  <c r="L26" i="10"/>
  <c r="L27" i="10"/>
  <c r="L29" i="10"/>
  <c r="L30" i="10"/>
  <c r="L21" i="10" l="1"/>
  <c r="L24" i="10"/>
  <c r="L25" i="10"/>
  <c r="L31" i="10"/>
  <c r="L32" i="10"/>
  <c r="L19" i="10"/>
  <c r="M19" i="10" s="1"/>
  <c r="P669" i="14" l="1"/>
  <c r="P668" i="14"/>
  <c r="P570" i="14"/>
  <c r="AB461" i="14"/>
  <c r="AA461" i="14"/>
  <c r="AC358" i="14"/>
  <c r="AB358" i="14"/>
  <c r="AA358" i="14"/>
  <c r="AB286" i="14"/>
  <c r="AA300" i="14"/>
  <c r="AA282" i="14"/>
  <c r="P240" i="14"/>
  <c r="L240" i="14"/>
  <c r="I12" i="14" l="1"/>
  <c r="L12" i="14"/>
  <c r="P12" i="14"/>
  <c r="P26" i="14"/>
  <c r="O9" i="14"/>
  <c r="O8" i="14"/>
  <c r="J12" i="7"/>
  <c r="J19" i="7"/>
  <c r="J8" i="7"/>
  <c r="J870" i="7"/>
  <c r="I870" i="7"/>
  <c r="H870" i="7"/>
  <c r="J529" i="7"/>
  <c r="J534" i="7" s="1"/>
  <c r="I8" i="7" l="1"/>
  <c r="P42" i="10"/>
  <c r="L6" i="10"/>
  <c r="I529" i="7" l="1"/>
  <c r="I534" i="7" s="1"/>
  <c r="I9" i="7"/>
  <c r="H740" i="14"/>
  <c r="H739" i="14"/>
  <c r="I672" i="14"/>
  <c r="H663" i="14"/>
  <c r="H662" i="14"/>
  <c r="O628" i="14"/>
  <c r="O627" i="14"/>
  <c r="H628" i="14"/>
  <c r="H627" i="14"/>
  <c r="K596" i="14"/>
  <c r="H597" i="14"/>
  <c r="H596" i="14"/>
  <c r="S565" i="14"/>
  <c r="I565" i="14"/>
  <c r="P565" i="14"/>
  <c r="L565" i="14"/>
  <c r="S570" i="14"/>
  <c r="L570" i="14"/>
  <c r="H560" i="14"/>
  <c r="H559" i="14"/>
  <c r="H523" i="14"/>
  <c r="K494" i="14"/>
  <c r="K493" i="14"/>
  <c r="H494" i="14"/>
  <c r="H493" i="14"/>
  <c r="K500" i="14" l="1"/>
  <c r="H500" i="14"/>
  <c r="H457" i="14"/>
  <c r="H456" i="14"/>
  <c r="I435" i="14"/>
  <c r="I434" i="14"/>
  <c r="H418" i="14"/>
  <c r="H417" i="14"/>
  <c r="H389" i="14"/>
  <c r="H388" i="14"/>
  <c r="R350" i="14"/>
  <c r="R349" i="14"/>
  <c r="I359" i="14"/>
  <c r="H350" i="14"/>
  <c r="H349" i="14"/>
  <c r="H263" i="14" l="1"/>
  <c r="H262" i="14"/>
  <c r="H299" i="14" s="1"/>
  <c r="P242" i="14"/>
  <c r="H233" i="14"/>
  <c r="H232" i="14"/>
  <c r="O192" i="14"/>
  <c r="H193" i="14"/>
  <c r="H192" i="14"/>
  <c r="R160" i="14"/>
  <c r="R159" i="14"/>
  <c r="H160" i="14"/>
  <c r="H159" i="14"/>
  <c r="R128" i="14"/>
  <c r="R127" i="14"/>
  <c r="R88" i="14"/>
  <c r="R87" i="14"/>
  <c r="R61" i="14"/>
  <c r="R60" i="14"/>
  <c r="S65" i="14"/>
  <c r="P65" i="14"/>
  <c r="L65" i="14"/>
  <c r="H67" i="14"/>
  <c r="H177" i="14" l="1"/>
  <c r="H9" i="14"/>
  <c r="H8" i="14"/>
  <c r="H529" i="7" l="1"/>
  <c r="H534" i="7" s="1"/>
  <c r="G46" i="7" l="1"/>
  <c r="J33" i="10" l="1"/>
  <c r="H33" i="10"/>
  <c r="D33" i="10"/>
  <c r="K169" i="9" l="1"/>
  <c r="K168" i="9"/>
  <c r="K167" i="9"/>
  <c r="K90" i="9"/>
  <c r="K91" i="9"/>
  <c r="K93" i="9"/>
  <c r="K95" i="9"/>
  <c r="K213" i="9"/>
  <c r="M24" i="10" l="1"/>
  <c r="M22" i="10"/>
  <c r="L20" i="10"/>
  <c r="M20" i="10" s="1"/>
  <c r="O717" i="14" l="1"/>
  <c r="O776" i="14"/>
  <c r="R776" i="14"/>
  <c r="L743" i="14"/>
  <c r="P743" i="14"/>
  <c r="S743" i="14"/>
  <c r="S672" i="14" l="1"/>
  <c r="P672" i="14"/>
  <c r="L672" i="14"/>
  <c r="P630" i="14"/>
  <c r="S629" i="14"/>
  <c r="S630" i="14"/>
  <c r="L601" i="14"/>
  <c r="L600" i="14"/>
  <c r="S601" i="14"/>
  <c r="P600" i="14"/>
  <c r="P601" i="14"/>
  <c r="S599" i="14"/>
  <c r="S600" i="14"/>
  <c r="L571" i="14"/>
  <c r="S571" i="14"/>
  <c r="I562" i="14" l="1"/>
  <c r="L562" i="14"/>
  <c r="P562" i="14"/>
  <c r="S562" i="14"/>
  <c r="S525" i="14" l="1"/>
  <c r="S527" i="14"/>
  <c r="S531" i="14"/>
  <c r="S532" i="14"/>
  <c r="S533" i="14"/>
  <c r="S535" i="14"/>
  <c r="S536" i="14"/>
  <c r="O500" i="14" l="1"/>
  <c r="L434" i="14"/>
  <c r="P434" i="14"/>
  <c r="L359" i="14"/>
  <c r="P243" i="14"/>
  <c r="L243" i="14"/>
  <c r="P172" i="14" l="1"/>
  <c r="S135" i="14"/>
  <c r="S97" i="14"/>
  <c r="L105" i="14"/>
  <c r="P105" i="14"/>
  <c r="S105" i="14"/>
  <c r="S103" i="14"/>
  <c r="S104" i="14"/>
  <c r="S106" i="14"/>
  <c r="S102" i="14"/>
  <c r="S100" i="14"/>
  <c r="S96" i="14"/>
  <c r="S91" i="14"/>
  <c r="S92" i="14"/>
  <c r="S93" i="14"/>
  <c r="P64" i="14"/>
  <c r="P66" i="14"/>
  <c r="L64" i="14"/>
  <c r="L66" i="14"/>
  <c r="S62" i="14"/>
  <c r="S64" i="14"/>
  <c r="S66" i="14"/>
  <c r="O38" i="14" l="1"/>
  <c r="M31" i="10" l="1"/>
  <c r="M32" i="10"/>
  <c r="K33" i="10"/>
  <c r="I33" i="10"/>
  <c r="L18" i="10" l="1"/>
  <c r="M18" i="10" s="1"/>
  <c r="L9" i="10"/>
  <c r="M10" i="10"/>
  <c r="M11" i="10"/>
  <c r="L12" i="10"/>
  <c r="M12" i="10" s="1"/>
  <c r="L13" i="10"/>
  <c r="M13" i="10" s="1"/>
  <c r="L14" i="10"/>
  <c r="M14" i="10" s="1"/>
  <c r="L15" i="10"/>
  <c r="M15" i="10" s="1"/>
  <c r="L16" i="10"/>
  <c r="M16" i="10" s="1"/>
  <c r="L17" i="10"/>
  <c r="M17" i="10" s="1"/>
  <c r="M7" i="10"/>
  <c r="H896" i="7"/>
  <c r="M9" i="10" l="1"/>
  <c r="H14" i="7"/>
  <c r="J896" i="7"/>
  <c r="I896" i="7"/>
  <c r="L358" i="14" l="1"/>
  <c r="P358" i="14"/>
  <c r="S282" i="14"/>
  <c r="L274" i="14"/>
  <c r="P274" i="14"/>
  <c r="S169" i="14"/>
  <c r="S166" i="14"/>
  <c r="S165" i="14"/>
  <c r="S101" i="14"/>
  <c r="S99" i="14"/>
  <c r="S95" i="14"/>
  <c r="S94" i="14"/>
  <c r="S90" i="14"/>
  <c r="L428" i="14"/>
  <c r="P428" i="14"/>
  <c r="K210" i="9"/>
  <c r="L8" i="10" l="1"/>
  <c r="L5" i="10"/>
  <c r="S742" i="14"/>
  <c r="P742" i="14"/>
  <c r="L742" i="14"/>
  <c r="I740" i="14"/>
  <c r="I742" i="14"/>
  <c r="H717" i="14"/>
  <c r="S664" i="14"/>
  <c r="S665" i="14"/>
  <c r="S666" i="14"/>
  <c r="S667" i="14"/>
  <c r="S670" i="14"/>
  <c r="S671" i="14"/>
  <c r="P664" i="14"/>
  <c r="P665" i="14"/>
  <c r="P666" i="14"/>
  <c r="P667" i="14"/>
  <c r="P670" i="14"/>
  <c r="P671" i="14"/>
  <c r="L664" i="14"/>
  <c r="L665" i="14"/>
  <c r="L666" i="14"/>
  <c r="L667" i="14"/>
  <c r="L670" i="14"/>
  <c r="L671" i="14"/>
  <c r="I663" i="14"/>
  <c r="I664" i="14"/>
  <c r="I665" i="14"/>
  <c r="I666" i="14"/>
  <c r="I667" i="14"/>
  <c r="I670" i="14"/>
  <c r="I671" i="14"/>
  <c r="P628" i="14"/>
  <c r="P629" i="14"/>
  <c r="I628" i="14"/>
  <c r="I629" i="14"/>
  <c r="I630" i="14"/>
  <c r="P599" i="14"/>
  <c r="L599" i="14"/>
  <c r="I597" i="14"/>
  <c r="I599" i="14"/>
  <c r="S567" i="14"/>
  <c r="S568" i="14"/>
  <c r="S569" i="14"/>
  <c r="S561" i="14"/>
  <c r="S564" i="14"/>
  <c r="S566" i="14"/>
  <c r="P561" i="14"/>
  <c r="P564" i="14"/>
  <c r="P566" i="14"/>
  <c r="P567" i="14"/>
  <c r="P568" i="14"/>
  <c r="P569" i="14"/>
  <c r="L561" i="14"/>
  <c r="L564" i="14"/>
  <c r="L566" i="14"/>
  <c r="L567" i="14"/>
  <c r="L568" i="14"/>
  <c r="L569" i="14"/>
  <c r="I560" i="14"/>
  <c r="I561" i="14"/>
  <c r="I564" i="14"/>
  <c r="I566" i="14"/>
  <c r="I567" i="14"/>
  <c r="I568" i="14"/>
  <c r="I569" i="14"/>
  <c r="H575" i="14"/>
  <c r="I524" i="14"/>
  <c r="I525" i="14"/>
  <c r="I527" i="14"/>
  <c r="I532" i="14"/>
  <c r="I533" i="14"/>
  <c r="I535" i="14"/>
  <c r="S458" i="14"/>
  <c r="S459" i="14"/>
  <c r="S460" i="14"/>
  <c r="S461" i="14"/>
  <c r="S462" i="14"/>
  <c r="S463" i="14"/>
  <c r="S464" i="14"/>
  <c r="S465" i="14"/>
  <c r="S466" i="14"/>
  <c r="S467" i="14"/>
  <c r="P458" i="14"/>
  <c r="P459" i="14"/>
  <c r="P460" i="14"/>
  <c r="P461" i="14"/>
  <c r="P462" i="14"/>
  <c r="P463" i="14"/>
  <c r="P464" i="14"/>
  <c r="P465" i="14"/>
  <c r="P466" i="14"/>
  <c r="P467" i="14"/>
  <c r="L458" i="14"/>
  <c r="L459" i="14"/>
  <c r="L460" i="14"/>
  <c r="L461" i="14"/>
  <c r="L462" i="14"/>
  <c r="L463" i="14"/>
  <c r="L464" i="14"/>
  <c r="L465" i="14"/>
  <c r="L466" i="14"/>
  <c r="L467" i="14"/>
  <c r="I457" i="14"/>
  <c r="I458" i="14"/>
  <c r="I459" i="14"/>
  <c r="I460" i="14"/>
  <c r="I461" i="14"/>
  <c r="I462" i="14"/>
  <c r="I463" i="14"/>
  <c r="I464" i="14"/>
  <c r="I465" i="14"/>
  <c r="I466" i="14"/>
  <c r="I467" i="14"/>
  <c r="S419" i="14"/>
  <c r="S420" i="14"/>
  <c r="S421" i="14"/>
  <c r="S422" i="14"/>
  <c r="S423" i="14"/>
  <c r="S424" i="14"/>
  <c r="S425" i="14"/>
  <c r="S426" i="14"/>
  <c r="S427" i="14"/>
  <c r="S428" i="14"/>
  <c r="S430" i="14"/>
  <c r="S431" i="14"/>
  <c r="S433" i="14"/>
  <c r="P419" i="14"/>
  <c r="P420" i="14"/>
  <c r="P421" i="14"/>
  <c r="P422" i="14"/>
  <c r="P423" i="14"/>
  <c r="P424" i="14"/>
  <c r="P425" i="14"/>
  <c r="P426" i="14"/>
  <c r="P427" i="14"/>
  <c r="P430" i="14"/>
  <c r="P431" i="14"/>
  <c r="P433" i="14"/>
  <c r="L419" i="14"/>
  <c r="L420" i="14"/>
  <c r="L421" i="14"/>
  <c r="L422" i="14"/>
  <c r="L423" i="14"/>
  <c r="L424" i="14"/>
  <c r="L425" i="14"/>
  <c r="L426" i="14"/>
  <c r="L427" i="14"/>
  <c r="L430" i="14"/>
  <c r="L431" i="14"/>
  <c r="L433" i="14"/>
  <c r="I419" i="14"/>
  <c r="I420" i="14"/>
  <c r="I421" i="14"/>
  <c r="I422" i="14"/>
  <c r="I423" i="14"/>
  <c r="I424" i="14"/>
  <c r="I425" i="14"/>
  <c r="I426" i="14"/>
  <c r="I427" i="14"/>
  <c r="I430" i="14"/>
  <c r="I431" i="14"/>
  <c r="I433" i="14"/>
  <c r="H440" i="14"/>
  <c r="S391" i="14"/>
  <c r="S392" i="14"/>
  <c r="S393" i="14"/>
  <c r="S395" i="14"/>
  <c r="S396" i="14"/>
  <c r="S397" i="14"/>
  <c r="L395" i="14"/>
  <c r="L396" i="14"/>
  <c r="L397" i="14"/>
  <c r="P391" i="14"/>
  <c r="P392" i="14"/>
  <c r="P393" i="14"/>
  <c r="P396" i="14"/>
  <c r="P397" i="14"/>
  <c r="L391" i="14"/>
  <c r="L392" i="14"/>
  <c r="L393" i="14"/>
  <c r="I389" i="14"/>
  <c r="I391" i="14"/>
  <c r="I392" i="14"/>
  <c r="I393" i="14"/>
  <c r="I395" i="14"/>
  <c r="I396" i="14"/>
  <c r="H398" i="14"/>
  <c r="S352" i="14"/>
  <c r="S354" i="14"/>
  <c r="S357" i="14"/>
  <c r="S358" i="14"/>
  <c r="P352" i="14"/>
  <c r="P354" i="14"/>
  <c r="P357" i="14"/>
  <c r="L352" i="14"/>
  <c r="L354" i="14"/>
  <c r="L357" i="14"/>
  <c r="I352" i="14"/>
  <c r="I354" i="14"/>
  <c r="I357" i="14"/>
  <c r="I358" i="14"/>
  <c r="S264" i="14"/>
  <c r="S265" i="14"/>
  <c r="S267" i="14"/>
  <c r="S268" i="14"/>
  <c r="S269" i="14"/>
  <c r="S270" i="14"/>
  <c r="S271" i="14"/>
  <c r="S272" i="14"/>
  <c r="S273" i="14"/>
  <c r="S274" i="14"/>
  <c r="S275" i="14"/>
  <c r="S277" i="14"/>
  <c r="S278" i="14"/>
  <c r="S279" i="14"/>
  <c r="S280" i="14"/>
  <c r="S281" i="14"/>
  <c r="L282" i="14"/>
  <c r="L267" i="14"/>
  <c r="P268" i="14"/>
  <c r="P264" i="14"/>
  <c r="P265" i="14"/>
  <c r="P266" i="14"/>
  <c r="P269" i="14"/>
  <c r="P270" i="14"/>
  <c r="P271" i="14"/>
  <c r="P272" i="14"/>
  <c r="P273" i="14"/>
  <c r="P275" i="14"/>
  <c r="P277" i="14"/>
  <c r="P278" i="14"/>
  <c r="P279" i="14"/>
  <c r="P280" i="14"/>
  <c r="P281" i="14"/>
  <c r="L264" i="14"/>
  <c r="L265" i="14"/>
  <c r="L266" i="14"/>
  <c r="L269" i="14"/>
  <c r="L270" i="14"/>
  <c r="L271" i="14"/>
  <c r="L272" i="14"/>
  <c r="L273" i="14"/>
  <c r="L275" i="14"/>
  <c r="L277" i="14"/>
  <c r="L278" i="14"/>
  <c r="L279" i="14"/>
  <c r="L280" i="14"/>
  <c r="L281" i="14"/>
  <c r="I263" i="14"/>
  <c r="I264" i="14"/>
  <c r="I265" i="14"/>
  <c r="I266" i="14"/>
  <c r="I268" i="14"/>
  <c r="I269" i="14"/>
  <c r="I270" i="14"/>
  <c r="I271" i="14"/>
  <c r="I272" i="14"/>
  <c r="I275" i="14"/>
  <c r="I277" i="14"/>
  <c r="I278" i="14"/>
  <c r="I279" i="14"/>
  <c r="I280" i="14"/>
  <c r="I281" i="14"/>
  <c r="S234" i="14"/>
  <c r="S237" i="14"/>
  <c r="S238" i="14"/>
  <c r="S239" i="14"/>
  <c r="S241" i="14"/>
  <c r="P238" i="14"/>
  <c r="P239" i="14"/>
  <c r="P234" i="14"/>
  <c r="P237" i="14"/>
  <c r="P241" i="14"/>
  <c r="L234" i="14"/>
  <c r="L237" i="14"/>
  <c r="L238" i="14"/>
  <c r="L239" i="14"/>
  <c r="L241" i="14"/>
  <c r="I233" i="14"/>
  <c r="I237" i="14"/>
  <c r="I238" i="14"/>
  <c r="I239" i="14"/>
  <c r="S195" i="14"/>
  <c r="S198" i="14"/>
  <c r="S199" i="14"/>
  <c r="S200" i="14"/>
  <c r="S201" i="14"/>
  <c r="S202" i="14"/>
  <c r="S203" i="14"/>
  <c r="S204" i="14"/>
  <c r="S205" i="14"/>
  <c r="S206" i="14"/>
  <c r="S207" i="14"/>
  <c r="S208" i="14"/>
  <c r="P195" i="14"/>
  <c r="P198" i="14"/>
  <c r="P199" i="14"/>
  <c r="P200" i="14"/>
  <c r="P201" i="14"/>
  <c r="P202" i="14"/>
  <c r="P203" i="14"/>
  <c r="P204" i="14"/>
  <c r="P205" i="14"/>
  <c r="P206" i="14"/>
  <c r="P207" i="14"/>
  <c r="P208" i="14"/>
  <c r="L195" i="14"/>
  <c r="L198" i="14"/>
  <c r="L199" i="14"/>
  <c r="L200" i="14"/>
  <c r="L201" i="14"/>
  <c r="L202" i="14"/>
  <c r="L203" i="14"/>
  <c r="L204" i="14"/>
  <c r="L205" i="14"/>
  <c r="L206" i="14"/>
  <c r="L207" i="14"/>
  <c r="L208" i="14"/>
  <c r="I198" i="14"/>
  <c r="I199" i="14"/>
  <c r="I200" i="14"/>
  <c r="I201" i="14"/>
  <c r="I203" i="14"/>
  <c r="I205" i="14"/>
  <c r="I206" i="14"/>
  <c r="I208" i="14"/>
  <c r="H214" i="14"/>
  <c r="O161" i="14"/>
  <c r="P163" i="14"/>
  <c r="P164" i="14"/>
  <c r="P166" i="14"/>
  <c r="P167" i="14"/>
  <c r="P169" i="14"/>
  <c r="P170" i="14"/>
  <c r="P171" i="14"/>
  <c r="L161" i="14"/>
  <c r="L163" i="14"/>
  <c r="L164" i="14"/>
  <c r="L165" i="14"/>
  <c r="L166" i="14"/>
  <c r="L167" i="14"/>
  <c r="L169" i="14"/>
  <c r="L170" i="14"/>
  <c r="L171" i="14"/>
  <c r="I161" i="14"/>
  <c r="I163" i="14"/>
  <c r="I165" i="14"/>
  <c r="I166" i="14"/>
  <c r="I169" i="14"/>
  <c r="I170" i="14"/>
  <c r="I171" i="14"/>
  <c r="S130" i="14"/>
  <c r="P130" i="14"/>
  <c r="L130" i="14"/>
  <c r="I106" i="14"/>
  <c r="P92" i="14"/>
  <c r="P95" i="14"/>
  <c r="P100" i="14"/>
  <c r="P103" i="14"/>
  <c r="L91" i="14"/>
  <c r="L92" i="14"/>
  <c r="L93" i="14"/>
  <c r="L94" i="14"/>
  <c r="L95" i="14"/>
  <c r="L96" i="14"/>
  <c r="L97" i="14"/>
  <c r="L99" i="14"/>
  <c r="L100" i="14"/>
  <c r="L101" i="14"/>
  <c r="L102" i="14"/>
  <c r="L103" i="14"/>
  <c r="L104" i="14"/>
  <c r="L106" i="14"/>
  <c r="P91" i="14"/>
  <c r="P93" i="14"/>
  <c r="P96" i="14"/>
  <c r="P97" i="14"/>
  <c r="P102" i="14"/>
  <c r="P104" i="14"/>
  <c r="P106" i="14"/>
  <c r="P62" i="14"/>
  <c r="L62" i="14"/>
  <c r="S10" i="14"/>
  <c r="S11" i="14"/>
  <c r="S14" i="14"/>
  <c r="S15" i="14"/>
  <c r="S16" i="14"/>
  <c r="S17" i="14"/>
  <c r="S18" i="14"/>
  <c r="S19" i="14"/>
  <c r="S20" i="14"/>
  <c r="S21" i="14"/>
  <c r="S22" i="14"/>
  <c r="S23" i="14"/>
  <c r="S25" i="14"/>
  <c r="S27" i="14"/>
  <c r="S28" i="14"/>
  <c r="S30" i="14"/>
  <c r="S31" i="14"/>
  <c r="P15" i="14"/>
  <c r="P16" i="14"/>
  <c r="P17" i="14"/>
  <c r="P18" i="14"/>
  <c r="P19" i="14"/>
  <c r="P20" i="14"/>
  <c r="P21" i="14"/>
  <c r="P22" i="14"/>
  <c r="P23" i="14"/>
  <c r="P25" i="14"/>
  <c r="P27" i="14"/>
  <c r="P28" i="14"/>
  <c r="P30" i="14"/>
  <c r="P31" i="14"/>
  <c r="P14" i="14"/>
  <c r="P9" i="14"/>
  <c r="P10" i="14"/>
  <c r="P11" i="14"/>
  <c r="L15" i="14"/>
  <c r="L16" i="14"/>
  <c r="L17" i="14"/>
  <c r="L18" i="14"/>
  <c r="L19" i="14"/>
  <c r="L20" i="14"/>
  <c r="L21" i="14"/>
  <c r="L22" i="14"/>
  <c r="L23" i="14"/>
  <c r="L25" i="14"/>
  <c r="L27" i="14"/>
  <c r="L28" i="14"/>
  <c r="L30" i="14"/>
  <c r="L31" i="14"/>
  <c r="L14" i="14"/>
  <c r="L11" i="14"/>
  <c r="L10" i="14"/>
  <c r="L33" i="10" l="1"/>
  <c r="M33" i="10" s="1"/>
  <c r="P161" i="14"/>
  <c r="P94" i="14"/>
  <c r="P99" i="14"/>
  <c r="P101" i="14"/>
  <c r="P165" i="14"/>
  <c r="M8" i="10"/>
  <c r="P395" i="14"/>
  <c r="G718" i="7" l="1"/>
  <c r="G716" i="7"/>
  <c r="K662" i="14" s="1"/>
  <c r="G550" i="7"/>
  <c r="G549" i="7"/>
  <c r="K560" i="14" s="1"/>
  <c r="G548" i="7"/>
  <c r="K559" i="14" s="1"/>
  <c r="G519" i="7"/>
  <c r="K740" i="14" s="1"/>
  <c r="G520" i="7"/>
  <c r="G518" i="7"/>
  <c r="K739" i="14" s="1"/>
  <c r="G490" i="7"/>
  <c r="G438" i="7"/>
  <c r="G431" i="7"/>
  <c r="G430" i="7"/>
  <c r="K457" i="14" s="1"/>
  <c r="G429" i="7"/>
  <c r="K456" i="14" s="1"/>
  <c r="G408" i="7"/>
  <c r="G400" i="7"/>
  <c r="G401" i="7"/>
  <c r="G399" i="7"/>
  <c r="K417" i="14" s="1"/>
  <c r="G375" i="7"/>
  <c r="K389" i="14" s="1"/>
  <c r="G376" i="7"/>
  <c r="G374" i="7"/>
  <c r="G344" i="7"/>
  <c r="K350" i="14" s="1"/>
  <c r="G343" i="7"/>
  <c r="K349" i="14" s="1"/>
  <c r="G323" i="7"/>
  <c r="G315" i="7"/>
  <c r="K263" i="14" s="1"/>
  <c r="G316" i="7"/>
  <c r="G314" i="7"/>
  <c r="K262" i="14" s="1"/>
  <c r="G263" i="7"/>
  <c r="G256" i="7"/>
  <c r="G233" i="7"/>
  <c r="G226" i="7"/>
  <c r="G201" i="7"/>
  <c r="G194" i="7"/>
  <c r="G134" i="7"/>
  <c r="G142" i="7"/>
  <c r="E52" i="7"/>
  <c r="G45" i="7"/>
  <c r="K9" i="14" s="1"/>
  <c r="G44" i="7"/>
  <c r="K8" i="14" s="1"/>
  <c r="E615" i="7"/>
  <c r="E620" i="7" s="1"/>
  <c r="E144" i="7"/>
  <c r="K299" i="14" l="1"/>
  <c r="K38" i="14"/>
  <c r="L263" i="14"/>
  <c r="K388" i="14"/>
  <c r="L457" i="14"/>
  <c r="L560" i="14"/>
  <c r="P560" i="14"/>
  <c r="K418" i="14"/>
  <c r="P418" i="14" s="1"/>
  <c r="L262" i="14"/>
  <c r="P389" i="14"/>
  <c r="L389" i="14"/>
  <c r="L740" i="14"/>
  <c r="L350" i="14"/>
  <c r="P350" i="14"/>
  <c r="O440" i="14"/>
  <c r="K472" i="14"/>
  <c r="L456" i="14"/>
  <c r="I130" i="14"/>
  <c r="H137" i="14"/>
  <c r="H107" i="14"/>
  <c r="I91" i="14"/>
  <c r="I92" i="14"/>
  <c r="I94" i="14"/>
  <c r="I95" i="14"/>
  <c r="I96" i="14"/>
  <c r="I99" i="14"/>
  <c r="I100" i="14"/>
  <c r="I101" i="14"/>
  <c r="I103" i="14"/>
  <c r="I104" i="14"/>
  <c r="H38" i="14"/>
  <c r="I11" i="14"/>
  <c r="I14" i="14"/>
  <c r="I15" i="14"/>
  <c r="I16" i="14"/>
  <c r="I17" i="14"/>
  <c r="I18" i="14"/>
  <c r="I19" i="14"/>
  <c r="I20" i="14"/>
  <c r="I21" i="14"/>
  <c r="I22" i="14"/>
  <c r="I23" i="14"/>
  <c r="I25" i="14"/>
  <c r="I10" i="14"/>
  <c r="D19" i="7"/>
  <c r="D14" i="7"/>
  <c r="D836" i="7"/>
  <c r="D841" i="7"/>
  <c r="D647" i="7"/>
  <c r="D643" i="7"/>
  <c r="D619" i="7"/>
  <c r="D615" i="7"/>
  <c r="K440" i="14" l="1"/>
  <c r="O398" i="14"/>
  <c r="L388" i="14"/>
  <c r="K398" i="14"/>
  <c r="D648" i="7"/>
  <c r="D620" i="7"/>
  <c r="H874" i="7"/>
  <c r="E874" i="7"/>
  <c r="J731" i="7"/>
  <c r="J727" i="7"/>
  <c r="J177" i="7"/>
  <c r="I177" i="7"/>
  <c r="H177" i="7"/>
  <c r="J732" i="7" l="1"/>
  <c r="K212" i="9"/>
  <c r="K211" i="9"/>
  <c r="K209" i="9"/>
  <c r="K208" i="9"/>
  <c r="K149" i="9"/>
  <c r="K148" i="9"/>
  <c r="K147" i="9"/>
  <c r="K146" i="9"/>
  <c r="K145" i="9"/>
  <c r="K144" i="9"/>
  <c r="K123" i="9"/>
  <c r="K122" i="9"/>
  <c r="K110" i="9"/>
  <c r="K109" i="9"/>
  <c r="K108" i="9"/>
  <c r="K166" i="9" l="1"/>
  <c r="K165" i="9"/>
  <c r="K164" i="9"/>
  <c r="R740" i="14" l="1"/>
  <c r="S740" i="14" s="1"/>
  <c r="R739" i="14"/>
  <c r="R717" i="14"/>
  <c r="R663" i="14" l="1"/>
  <c r="S663" i="14" s="1"/>
  <c r="R662" i="14"/>
  <c r="R628" i="14"/>
  <c r="R627" i="14"/>
  <c r="R597" i="14" l="1"/>
  <c r="S597" i="14" s="1"/>
  <c r="R596" i="14"/>
  <c r="R560" i="14"/>
  <c r="S560" i="14" s="1"/>
  <c r="R559" i="14"/>
  <c r="R524" i="14"/>
  <c r="S524" i="14" s="1"/>
  <c r="R523" i="14"/>
  <c r="S523" i="14" s="1"/>
  <c r="R494" i="14"/>
  <c r="R493" i="14"/>
  <c r="R457" i="14"/>
  <c r="R456" i="14"/>
  <c r="R418" i="14"/>
  <c r="R417" i="14"/>
  <c r="R389" i="14"/>
  <c r="R388" i="14"/>
  <c r="S350" i="14"/>
  <c r="R263" i="14"/>
  <c r="R262" i="14"/>
  <c r="R440" i="14" l="1"/>
  <c r="R299" i="14"/>
  <c r="R500" i="14"/>
  <c r="R233" i="14"/>
  <c r="S233" i="14" s="1"/>
  <c r="R232" i="14"/>
  <c r="S232" i="14" s="1"/>
  <c r="R193" i="14"/>
  <c r="S193" i="14" s="1"/>
  <c r="R192" i="14"/>
  <c r="S128" i="14"/>
  <c r="R177" i="14" l="1"/>
  <c r="R67" i="14"/>
  <c r="R214" i="14"/>
  <c r="R107" i="14"/>
  <c r="R9" i="14" l="1"/>
  <c r="S9" i="14" s="1"/>
  <c r="R8" i="14"/>
  <c r="R38" i="14" l="1"/>
  <c r="J647" i="7"/>
  <c r="J643" i="7"/>
  <c r="M30" i="6"/>
  <c r="J30" i="6"/>
  <c r="L30" i="6" s="1"/>
  <c r="J648" i="7" l="1"/>
  <c r="I843" i="7"/>
  <c r="I14" i="7"/>
  <c r="J16" i="7"/>
  <c r="H16" i="7"/>
  <c r="I16" i="7"/>
  <c r="J619" i="7"/>
  <c r="J615" i="7"/>
  <c r="I19" i="7"/>
  <c r="K284" i="7"/>
  <c r="K285" i="7"/>
  <c r="K286" i="7"/>
  <c r="K287" i="7"/>
  <c r="K288" i="7"/>
  <c r="K289" i="7"/>
  <c r="K290" i="7"/>
  <c r="K291" i="7"/>
  <c r="E292" i="7"/>
  <c r="G292" i="7"/>
  <c r="H292" i="7"/>
  <c r="I292" i="7"/>
  <c r="I303" i="7" s="1"/>
  <c r="J292" i="7"/>
  <c r="J303" i="7" s="1"/>
  <c r="K293" i="7"/>
  <c r="K294" i="7"/>
  <c r="K296" i="7"/>
  <c r="K297" i="7"/>
  <c r="K298" i="7"/>
  <c r="K299" i="7"/>
  <c r="K300" i="7"/>
  <c r="K301" i="7"/>
  <c r="G302" i="7"/>
  <c r="H302" i="7"/>
  <c r="H303" i="7" s="1"/>
  <c r="K302" i="7"/>
  <c r="E303" i="7"/>
  <c r="I205" i="7"/>
  <c r="K303" i="7" l="1"/>
  <c r="J620" i="7"/>
  <c r="K292" i="7"/>
  <c r="G303" i="7"/>
  <c r="K895" i="7"/>
  <c r="I15" i="7" l="1"/>
  <c r="M27" i="6"/>
  <c r="L27" i="6"/>
  <c r="J27" i="6"/>
  <c r="I52" i="7" l="1"/>
  <c r="J10" i="7"/>
  <c r="J14" i="7"/>
  <c r="H12" i="7"/>
  <c r="I12" i="7"/>
  <c r="K776" i="14" l="1"/>
  <c r="H776" i="14"/>
  <c r="S769" i="14"/>
  <c r="P769" i="14"/>
  <c r="L769" i="14"/>
  <c r="I769" i="14"/>
  <c r="S768" i="14"/>
  <c r="P768" i="14"/>
  <c r="L768" i="14"/>
  <c r="I768" i="14"/>
  <c r="L739" i="14"/>
  <c r="J841" i="7" l="1"/>
  <c r="I841" i="7" l="1"/>
  <c r="I731" i="7"/>
  <c r="I727" i="7"/>
  <c r="I647" i="7"/>
  <c r="I643" i="7"/>
  <c r="I619" i="7"/>
  <c r="I615" i="7"/>
  <c r="H841" i="7"/>
  <c r="G23" i="7"/>
  <c r="G25" i="7" s="1"/>
  <c r="G845" i="7"/>
  <c r="G841" i="7"/>
  <c r="G936" i="7"/>
  <c r="J935" i="7"/>
  <c r="I935" i="7"/>
  <c r="I936" i="7" s="1"/>
  <c r="H935" i="7"/>
  <c r="H936" i="7" s="1"/>
  <c r="D935" i="7"/>
  <c r="D936" i="7" s="1"/>
  <c r="K934" i="7"/>
  <c r="K933" i="7"/>
  <c r="K932" i="7"/>
  <c r="K931" i="7"/>
  <c r="K930" i="7"/>
  <c r="K928" i="7"/>
  <c r="K927" i="7"/>
  <c r="J926" i="7"/>
  <c r="I926" i="7"/>
  <c r="H926" i="7"/>
  <c r="G926" i="7"/>
  <c r="E926" i="7"/>
  <c r="E937" i="7" s="1"/>
  <c r="D926" i="7"/>
  <c r="K924" i="7"/>
  <c r="K923" i="7"/>
  <c r="K922" i="7"/>
  <c r="K921" i="7"/>
  <c r="K920" i="7"/>
  <c r="K919" i="7"/>
  <c r="K918" i="7"/>
  <c r="K917" i="7"/>
  <c r="H15" i="7"/>
  <c r="H731" i="7"/>
  <c r="H727" i="7"/>
  <c r="H647" i="7"/>
  <c r="H643" i="7"/>
  <c r="H619" i="7"/>
  <c r="H615" i="7"/>
  <c r="H519" i="7"/>
  <c r="O740" i="14" s="1"/>
  <c r="P740" i="14" s="1"/>
  <c r="H520" i="7"/>
  <c r="K518" i="7"/>
  <c r="H142" i="7"/>
  <c r="H19" i="7" s="1"/>
  <c r="G52" i="7"/>
  <c r="G19" i="7"/>
  <c r="G15" i="7"/>
  <c r="E15" i="7"/>
  <c r="G731" i="7"/>
  <c r="G727" i="7"/>
  <c r="G647" i="7"/>
  <c r="G643" i="7"/>
  <c r="G619" i="7"/>
  <c r="G615" i="7"/>
  <c r="G177" i="7"/>
  <c r="G173" i="7"/>
  <c r="G133" i="7"/>
  <c r="K88" i="14" s="1"/>
  <c r="G132" i="7"/>
  <c r="K87" i="14" s="1"/>
  <c r="E25" i="7"/>
  <c r="E731" i="7"/>
  <c r="E727" i="7"/>
  <c r="E647" i="7"/>
  <c r="E643" i="7"/>
  <c r="E525" i="7"/>
  <c r="E207" i="7"/>
  <c r="D207" i="7"/>
  <c r="E203" i="7"/>
  <c r="E177" i="7"/>
  <c r="E173" i="7"/>
  <c r="E140" i="7"/>
  <c r="D896" i="7"/>
  <c r="D16" i="7"/>
  <c r="G906" i="7"/>
  <c r="J905" i="7"/>
  <c r="I905" i="7"/>
  <c r="I906" i="7" s="1"/>
  <c r="H905" i="7"/>
  <c r="H906" i="7" s="1"/>
  <c r="D905" i="7"/>
  <c r="D906" i="7" s="1"/>
  <c r="K904" i="7"/>
  <c r="K903" i="7"/>
  <c r="K902" i="7"/>
  <c r="K901" i="7"/>
  <c r="K900" i="7"/>
  <c r="K898" i="7"/>
  <c r="K897" i="7"/>
  <c r="G896" i="7"/>
  <c r="E896" i="7"/>
  <c r="E907" i="7" s="1"/>
  <c r="K894" i="7"/>
  <c r="K893" i="7"/>
  <c r="K892" i="7"/>
  <c r="K891" i="7"/>
  <c r="K890" i="7"/>
  <c r="K889" i="7"/>
  <c r="K888" i="7"/>
  <c r="K887" i="7"/>
  <c r="D12" i="7"/>
  <c r="D865" i="7"/>
  <c r="G875" i="7"/>
  <c r="J874" i="7"/>
  <c r="I874" i="7"/>
  <c r="I875" i="7" s="1"/>
  <c r="H875" i="7"/>
  <c r="D874" i="7"/>
  <c r="D875" i="7" s="1"/>
  <c r="K873" i="7"/>
  <c r="K872" i="7"/>
  <c r="K871" i="7"/>
  <c r="K870" i="7"/>
  <c r="K869" i="7"/>
  <c r="K867" i="7"/>
  <c r="K866" i="7"/>
  <c r="J865" i="7"/>
  <c r="I865" i="7"/>
  <c r="H865" i="7"/>
  <c r="G865" i="7"/>
  <c r="E865" i="7"/>
  <c r="E876" i="7" s="1"/>
  <c r="K864" i="7"/>
  <c r="K863" i="7"/>
  <c r="K862" i="7"/>
  <c r="K861" i="7"/>
  <c r="K860" i="7"/>
  <c r="K859" i="7"/>
  <c r="K858" i="7"/>
  <c r="K857" i="7"/>
  <c r="D25" i="7"/>
  <c r="D845" i="7"/>
  <c r="D846" i="7" s="1"/>
  <c r="D847" i="7" s="1"/>
  <c r="E31" i="6" s="1"/>
  <c r="D815" i="7"/>
  <c r="D816" i="7" s="1"/>
  <c r="D444" i="7"/>
  <c r="D177" i="7"/>
  <c r="D173" i="7"/>
  <c r="O87" i="14" l="1"/>
  <c r="K107" i="14"/>
  <c r="D907" i="7"/>
  <c r="E30" i="6" s="1"/>
  <c r="K519" i="7"/>
  <c r="G846" i="7"/>
  <c r="K865" i="7"/>
  <c r="D876" i="7"/>
  <c r="E33" i="6" s="1"/>
  <c r="I876" i="7"/>
  <c r="L33" i="6" s="1"/>
  <c r="K905" i="7"/>
  <c r="E178" i="7"/>
  <c r="E732" i="7"/>
  <c r="G140" i="7"/>
  <c r="H732" i="7"/>
  <c r="I732" i="7"/>
  <c r="G648" i="7"/>
  <c r="G876" i="7"/>
  <c r="I620" i="7"/>
  <c r="H620" i="7"/>
  <c r="H648" i="7"/>
  <c r="G937" i="7"/>
  <c r="I648" i="7"/>
  <c r="H907" i="7"/>
  <c r="G907" i="7"/>
  <c r="E208" i="7"/>
  <c r="E648" i="7"/>
  <c r="G178" i="7"/>
  <c r="G620" i="7"/>
  <c r="G732" i="7"/>
  <c r="H52" i="7"/>
  <c r="K926" i="7"/>
  <c r="I937" i="7"/>
  <c r="L32" i="6" s="1"/>
  <c r="D178" i="7"/>
  <c r="H876" i="7"/>
  <c r="J33" i="6" s="1"/>
  <c r="K896" i="7"/>
  <c r="I907" i="7"/>
  <c r="H937" i="7"/>
  <c r="J32" i="6" s="1"/>
  <c r="K935" i="7"/>
  <c r="D937" i="7"/>
  <c r="J936" i="7"/>
  <c r="J906" i="7"/>
  <c r="K874" i="7"/>
  <c r="J875" i="7"/>
  <c r="J937" i="7" l="1"/>
  <c r="K936" i="7"/>
  <c r="J907" i="7"/>
  <c r="K907" i="7" s="1"/>
  <c r="K906" i="7"/>
  <c r="J876" i="7"/>
  <c r="K875" i="7"/>
  <c r="I845" i="7"/>
  <c r="I846" i="7" s="1"/>
  <c r="J845" i="7"/>
  <c r="H845" i="7"/>
  <c r="H846" i="7" s="1"/>
  <c r="K844" i="7"/>
  <c r="K843" i="7"/>
  <c r="K842" i="7"/>
  <c r="K841" i="7"/>
  <c r="K840" i="7"/>
  <c r="K838" i="7"/>
  <c r="K837" i="7"/>
  <c r="J836" i="7"/>
  <c r="I836" i="7"/>
  <c r="H836" i="7"/>
  <c r="G836" i="7"/>
  <c r="E836" i="7"/>
  <c r="E847" i="7" s="1"/>
  <c r="K835" i="7"/>
  <c r="K834" i="7"/>
  <c r="K833" i="7"/>
  <c r="K832" i="7"/>
  <c r="K831" i="7"/>
  <c r="K830" i="7"/>
  <c r="K829" i="7"/>
  <c r="K828" i="7"/>
  <c r="K876" i="7" l="1"/>
  <c r="M33" i="6"/>
  <c r="K937" i="7"/>
  <c r="M32" i="6"/>
  <c r="N32" i="6" s="1"/>
  <c r="K845" i="7"/>
  <c r="I847" i="7"/>
  <c r="L31" i="6" s="1"/>
  <c r="J846" i="7"/>
  <c r="K846" i="7" s="1"/>
  <c r="H847" i="7"/>
  <c r="J31" i="6" s="1"/>
  <c r="G847" i="7"/>
  <c r="K836" i="7"/>
  <c r="J847" i="7" l="1"/>
  <c r="I173" i="7"/>
  <c r="I178" i="7" s="1"/>
  <c r="J173" i="7"/>
  <c r="J178" i="7" s="1"/>
  <c r="H173" i="7"/>
  <c r="H178" i="7" s="1"/>
  <c r="J25" i="7"/>
  <c r="H25" i="7"/>
  <c r="R398" i="14"/>
  <c r="R747" i="14"/>
  <c r="O747" i="14"/>
  <c r="K747" i="14"/>
  <c r="H747" i="14"/>
  <c r="S739" i="14"/>
  <c r="P739" i="14"/>
  <c r="I739" i="14"/>
  <c r="K717" i="14"/>
  <c r="S707" i="14"/>
  <c r="P707" i="14"/>
  <c r="L707" i="14"/>
  <c r="I707" i="14"/>
  <c r="S706" i="14"/>
  <c r="P706" i="14"/>
  <c r="L706" i="14"/>
  <c r="I706" i="14"/>
  <c r="R673" i="14"/>
  <c r="H673" i="14"/>
  <c r="S662" i="14"/>
  <c r="P662" i="14"/>
  <c r="L662" i="14"/>
  <c r="I662" i="14"/>
  <c r="R634" i="14"/>
  <c r="O634" i="14"/>
  <c r="K634" i="14"/>
  <c r="H634" i="14"/>
  <c r="S628" i="14"/>
  <c r="L628" i="14"/>
  <c r="S627" i="14"/>
  <c r="P627" i="14"/>
  <c r="L627" i="14"/>
  <c r="I627" i="14"/>
  <c r="R606" i="14"/>
  <c r="H606" i="14"/>
  <c r="S596" i="14"/>
  <c r="P596" i="14"/>
  <c r="L596" i="14"/>
  <c r="I596" i="14"/>
  <c r="R575" i="14"/>
  <c r="O575" i="14"/>
  <c r="K575" i="14"/>
  <c r="S559" i="14"/>
  <c r="P559" i="14"/>
  <c r="L559" i="14"/>
  <c r="I559" i="14"/>
  <c r="R544" i="14"/>
  <c r="H544" i="14"/>
  <c r="I523" i="14"/>
  <c r="S494" i="14"/>
  <c r="I494" i="14"/>
  <c r="S493" i="14"/>
  <c r="I493" i="14"/>
  <c r="R472" i="14"/>
  <c r="O472" i="14"/>
  <c r="H472" i="14"/>
  <c r="S457" i="14"/>
  <c r="P457" i="14"/>
  <c r="M457" i="14"/>
  <c r="S456" i="14"/>
  <c r="P456" i="14"/>
  <c r="M456" i="14"/>
  <c r="I456" i="14"/>
  <c r="S418" i="14"/>
  <c r="L418" i="14"/>
  <c r="I418" i="14"/>
  <c r="S417" i="14"/>
  <c r="P417" i="14"/>
  <c r="L417" i="14"/>
  <c r="I417" i="14"/>
  <c r="S389" i="14"/>
  <c r="S388" i="14"/>
  <c r="P388" i="14"/>
  <c r="I388" i="14"/>
  <c r="R361" i="14"/>
  <c r="O361" i="14"/>
  <c r="K361" i="14"/>
  <c r="H361" i="14"/>
  <c r="I350" i="14"/>
  <c r="S349" i="14"/>
  <c r="P349" i="14"/>
  <c r="L349" i="14"/>
  <c r="I349" i="14"/>
  <c r="S263" i="14"/>
  <c r="M263" i="14"/>
  <c r="S262" i="14"/>
  <c r="P262" i="14"/>
  <c r="M262" i="14"/>
  <c r="I262" i="14"/>
  <c r="Y249" i="14"/>
  <c r="X249" i="14"/>
  <c r="W249" i="14"/>
  <c r="V249" i="14"/>
  <c r="U249" i="14"/>
  <c r="T249" i="14"/>
  <c r="R249" i="14"/>
  <c r="H249" i="14"/>
  <c r="I232" i="14"/>
  <c r="I193" i="14"/>
  <c r="S192" i="14"/>
  <c r="P192" i="14"/>
  <c r="I192" i="14"/>
  <c r="Y177" i="14"/>
  <c r="X177" i="14"/>
  <c r="W177" i="14"/>
  <c r="V177" i="14"/>
  <c r="U177" i="14"/>
  <c r="T177" i="14"/>
  <c r="S160" i="14"/>
  <c r="I160" i="14"/>
  <c r="S159" i="14"/>
  <c r="I159" i="14"/>
  <c r="X137" i="14"/>
  <c r="W137" i="14"/>
  <c r="T137" i="14"/>
  <c r="R137" i="14"/>
  <c r="I128" i="14"/>
  <c r="S127" i="14"/>
  <c r="I127" i="14"/>
  <c r="X107" i="14"/>
  <c r="W107" i="14"/>
  <c r="T107" i="14"/>
  <c r="S88" i="14"/>
  <c r="L88" i="14"/>
  <c r="I88" i="14"/>
  <c r="S87" i="14"/>
  <c r="P87" i="14"/>
  <c r="L87" i="14"/>
  <c r="I87" i="14"/>
  <c r="X67" i="14"/>
  <c r="W67" i="14"/>
  <c r="T67" i="14"/>
  <c r="S61" i="14"/>
  <c r="I61" i="14"/>
  <c r="S60" i="14"/>
  <c r="I60" i="14"/>
  <c r="Y38" i="14"/>
  <c r="X38" i="14"/>
  <c r="W38" i="14"/>
  <c r="V38" i="14"/>
  <c r="U38" i="14"/>
  <c r="T38" i="14"/>
  <c r="L9" i="14"/>
  <c r="I9" i="14"/>
  <c r="S8" i="14"/>
  <c r="P8" i="14"/>
  <c r="L8" i="14"/>
  <c r="I8" i="14"/>
  <c r="I815" i="7"/>
  <c r="I816" i="7" s="1"/>
  <c r="J815" i="7"/>
  <c r="J816" i="7" s="1"/>
  <c r="H815" i="7"/>
  <c r="H816" i="7" s="1"/>
  <c r="I207" i="7"/>
  <c r="J207" i="7"/>
  <c r="H207" i="7"/>
  <c r="R366" i="14" l="1"/>
  <c r="K847" i="7"/>
  <c r="M31" i="6"/>
  <c r="N31" i="6" s="1"/>
  <c r="G466" i="7"/>
  <c r="G476" i="7" s="1"/>
  <c r="H29" i="6" s="1"/>
  <c r="J20" i="7"/>
  <c r="J18" i="7"/>
  <c r="I20" i="7"/>
  <c r="I18" i="7"/>
  <c r="H20" i="7"/>
  <c r="H18" i="7"/>
  <c r="G20" i="7"/>
  <c r="G18" i="7"/>
  <c r="J15" i="7"/>
  <c r="J9" i="7"/>
  <c r="I11" i="7"/>
  <c r="J11" i="7"/>
  <c r="I13" i="7"/>
  <c r="J13" i="7"/>
  <c r="H11" i="7"/>
  <c r="H13" i="7"/>
  <c r="E18" i="7"/>
  <c r="G11" i="7"/>
  <c r="G12" i="7"/>
  <c r="G13" i="7"/>
  <c r="G14" i="7"/>
  <c r="E19" i="7"/>
  <c r="E20" i="7"/>
  <c r="E14" i="7"/>
  <c r="E9" i="7"/>
  <c r="E10" i="7"/>
  <c r="E11" i="7"/>
  <c r="E12" i="7"/>
  <c r="E13" i="7"/>
  <c r="E8" i="7"/>
  <c r="D20" i="7"/>
  <c r="D18" i="7"/>
  <c r="D9" i="7"/>
  <c r="D11" i="7"/>
  <c r="D13" i="7"/>
  <c r="K816" i="7"/>
  <c r="K815" i="7"/>
  <c r="K814" i="7"/>
  <c r="K813" i="7"/>
  <c r="K812" i="7"/>
  <c r="K811" i="7"/>
  <c r="K810" i="7"/>
  <c r="K809" i="7"/>
  <c r="K808" i="7"/>
  <c r="J807" i="7"/>
  <c r="J817" i="7" s="1"/>
  <c r="I807" i="7"/>
  <c r="I817" i="7" s="1"/>
  <c r="E807" i="7"/>
  <c r="E817" i="7" s="1"/>
  <c r="D807" i="7"/>
  <c r="D817" i="7" s="1"/>
  <c r="E27" i="6" s="1"/>
  <c r="K806" i="7"/>
  <c r="K802" i="7"/>
  <c r="K801" i="7"/>
  <c r="G801" i="7"/>
  <c r="H801" i="7" s="1"/>
  <c r="K800" i="7"/>
  <c r="G800" i="7"/>
  <c r="H800" i="7" s="1"/>
  <c r="H8" i="7" s="1"/>
  <c r="K788" i="7"/>
  <c r="K787" i="7"/>
  <c r="K786" i="7"/>
  <c r="K785" i="7"/>
  <c r="K784" i="7"/>
  <c r="K783" i="7"/>
  <c r="K782" i="7"/>
  <c r="K781" i="7"/>
  <c r="K780" i="7"/>
  <c r="J779" i="7"/>
  <c r="J789" i="7" s="1"/>
  <c r="M28" i="6" s="1"/>
  <c r="I779" i="7"/>
  <c r="I789" i="7" s="1"/>
  <c r="L28" i="6" s="1"/>
  <c r="E779" i="7"/>
  <c r="E789" i="7" s="1"/>
  <c r="D779" i="7"/>
  <c r="D789" i="7" s="1"/>
  <c r="E28" i="6" s="1"/>
  <c r="K778" i="7"/>
  <c r="K774" i="7"/>
  <c r="G774" i="7"/>
  <c r="K773" i="7"/>
  <c r="G773" i="7"/>
  <c r="K772" i="7"/>
  <c r="G772" i="7"/>
  <c r="H779" i="7" s="1"/>
  <c r="H789" i="7" s="1"/>
  <c r="J28" i="6" s="1"/>
  <c r="K760" i="7"/>
  <c r="K759" i="7"/>
  <c r="K758" i="7"/>
  <c r="K757" i="7"/>
  <c r="K756" i="7"/>
  <c r="K755" i="7"/>
  <c r="K754" i="7"/>
  <c r="K753" i="7"/>
  <c r="K752" i="7"/>
  <c r="J751" i="7"/>
  <c r="J761" i="7" s="1"/>
  <c r="E751" i="7"/>
  <c r="E761" i="7" s="1"/>
  <c r="D751" i="7"/>
  <c r="D761" i="7" s="1"/>
  <c r="K750" i="7"/>
  <c r="K746" i="7"/>
  <c r="K744" i="7"/>
  <c r="K732" i="7"/>
  <c r="K731" i="7"/>
  <c r="K730" i="7"/>
  <c r="K729" i="7"/>
  <c r="K728" i="7"/>
  <c r="K727" i="7"/>
  <c r="K726" i="7"/>
  <c r="K725" i="7"/>
  <c r="K724" i="7"/>
  <c r="J723" i="7"/>
  <c r="J733" i="7" s="1"/>
  <c r="M26" i="6" s="1"/>
  <c r="E723" i="7"/>
  <c r="E733" i="7" s="1"/>
  <c r="G26" i="6" s="1"/>
  <c r="H26" i="6" s="1"/>
  <c r="D723" i="7"/>
  <c r="D733" i="7" s="1"/>
  <c r="E26" i="6" s="1"/>
  <c r="K722" i="7"/>
  <c r="K718" i="7"/>
  <c r="G717" i="7"/>
  <c r="K663" i="14" s="1"/>
  <c r="K716" i="7"/>
  <c r="K689" i="7"/>
  <c r="K688" i="7"/>
  <c r="E695" i="7"/>
  <c r="K661" i="7"/>
  <c r="K660" i="7"/>
  <c r="E667" i="7"/>
  <c r="K633" i="7"/>
  <c r="K632" i="7"/>
  <c r="E639" i="7"/>
  <c r="K604" i="7"/>
  <c r="G605" i="7"/>
  <c r="G606" i="7"/>
  <c r="G604" i="7"/>
  <c r="E583" i="7"/>
  <c r="E611" i="7"/>
  <c r="K576" i="7"/>
  <c r="K597" i="14" l="1"/>
  <c r="L663" i="14"/>
  <c r="K673" i="14"/>
  <c r="K605" i="7"/>
  <c r="K577" i="7"/>
  <c r="I723" i="7"/>
  <c r="I733" i="7" s="1"/>
  <c r="L26" i="6" s="1"/>
  <c r="H723" i="7"/>
  <c r="H733" i="7" s="1"/>
  <c r="J26" i="6" s="1"/>
  <c r="K717" i="7"/>
  <c r="H751" i="7"/>
  <c r="H761" i="7" s="1"/>
  <c r="I751" i="7"/>
  <c r="I761" i="7" s="1"/>
  <c r="K745" i="7"/>
  <c r="H807" i="7"/>
  <c r="H817" i="7" s="1"/>
  <c r="K817" i="7"/>
  <c r="K789" i="7"/>
  <c r="G751" i="7"/>
  <c r="G761" i="7" s="1"/>
  <c r="G807" i="7"/>
  <c r="G817" i="7" s="1"/>
  <c r="K807" i="7"/>
  <c r="G779" i="7"/>
  <c r="G789" i="7" s="1"/>
  <c r="K779" i="7"/>
  <c r="G723" i="7"/>
  <c r="G733" i="7" s="1"/>
  <c r="P663" i="14" l="1"/>
  <c r="O673" i="14"/>
  <c r="L597" i="14"/>
  <c r="K606" i="14"/>
  <c r="K761" i="7"/>
  <c r="K723" i="7"/>
  <c r="K733" i="7"/>
  <c r="K751" i="7"/>
  <c r="K549" i="7"/>
  <c r="K548" i="7"/>
  <c r="E555" i="7"/>
  <c r="K704" i="7"/>
  <c r="K703" i="7"/>
  <c r="K702" i="7"/>
  <c r="K701" i="7"/>
  <c r="K700" i="7"/>
  <c r="K699" i="7"/>
  <c r="K698" i="7"/>
  <c r="K697" i="7"/>
  <c r="K696" i="7"/>
  <c r="J695" i="7"/>
  <c r="I695" i="7"/>
  <c r="I705" i="7" s="1"/>
  <c r="H695" i="7"/>
  <c r="H705" i="7" s="1"/>
  <c r="G695" i="7"/>
  <c r="G705" i="7" s="1"/>
  <c r="E705" i="7"/>
  <c r="D695" i="7"/>
  <c r="D705" i="7" s="1"/>
  <c r="K694" i="7"/>
  <c r="K690" i="7"/>
  <c r="K676" i="7"/>
  <c r="K675" i="7"/>
  <c r="K674" i="7"/>
  <c r="K673" i="7"/>
  <c r="K672" i="7"/>
  <c r="K671" i="7"/>
  <c r="K670" i="7"/>
  <c r="K669" i="7"/>
  <c r="K668" i="7"/>
  <c r="J667" i="7"/>
  <c r="J677" i="7" s="1"/>
  <c r="I667" i="7"/>
  <c r="I677" i="7" s="1"/>
  <c r="H667" i="7"/>
  <c r="H677" i="7" s="1"/>
  <c r="G667" i="7"/>
  <c r="G677" i="7" s="1"/>
  <c r="E677" i="7"/>
  <c r="D667" i="7"/>
  <c r="D677" i="7" s="1"/>
  <c r="K666" i="7"/>
  <c r="K662" i="7"/>
  <c r="K648" i="7"/>
  <c r="K647" i="7"/>
  <c r="K646" i="7"/>
  <c r="K645" i="7"/>
  <c r="K644" i="7"/>
  <c r="K643" i="7"/>
  <c r="K642" i="7"/>
  <c r="K641" i="7"/>
  <c r="K640" i="7"/>
  <c r="J639" i="7"/>
  <c r="I639" i="7"/>
  <c r="I649" i="7" s="1"/>
  <c r="H639" i="7"/>
  <c r="H649" i="7" s="1"/>
  <c r="G639" i="7"/>
  <c r="G649" i="7" s="1"/>
  <c r="E649" i="7"/>
  <c r="D639" i="7"/>
  <c r="D649" i="7" s="1"/>
  <c r="K638" i="7"/>
  <c r="K634" i="7"/>
  <c r="K620" i="7"/>
  <c r="K619" i="7"/>
  <c r="K618" i="7"/>
  <c r="K617" i="7"/>
  <c r="K616" i="7"/>
  <c r="K615" i="7"/>
  <c r="K614" i="7"/>
  <c r="K613" i="7"/>
  <c r="K612" i="7"/>
  <c r="J611" i="7"/>
  <c r="J621" i="7" s="1"/>
  <c r="M18" i="6" s="1"/>
  <c r="I611" i="7"/>
  <c r="I621" i="7" s="1"/>
  <c r="L18" i="6" s="1"/>
  <c r="H611" i="7"/>
  <c r="H621" i="7" s="1"/>
  <c r="J18" i="6" s="1"/>
  <c r="G611" i="7"/>
  <c r="G621" i="7" s="1"/>
  <c r="E621" i="7"/>
  <c r="G18" i="6" s="1"/>
  <c r="H18" i="6" s="1"/>
  <c r="D611" i="7"/>
  <c r="D621" i="7" s="1"/>
  <c r="E18" i="6" s="1"/>
  <c r="K610" i="7"/>
  <c r="K606" i="7"/>
  <c r="K592" i="7"/>
  <c r="K591" i="7"/>
  <c r="K590" i="7"/>
  <c r="K589" i="7"/>
  <c r="K588" i="7"/>
  <c r="K587" i="7"/>
  <c r="K586" i="7"/>
  <c r="K585" i="7"/>
  <c r="K584" i="7"/>
  <c r="J583" i="7"/>
  <c r="I583" i="7"/>
  <c r="I593" i="7" s="1"/>
  <c r="H583" i="7"/>
  <c r="H593" i="7" s="1"/>
  <c r="G583" i="7"/>
  <c r="G593" i="7" s="1"/>
  <c r="E593" i="7"/>
  <c r="D583" i="7"/>
  <c r="D593" i="7" s="1"/>
  <c r="K582" i="7"/>
  <c r="K578" i="7"/>
  <c r="K564" i="7"/>
  <c r="K563" i="7"/>
  <c r="K562" i="7"/>
  <c r="K561" i="7"/>
  <c r="K560" i="7"/>
  <c r="K559" i="7"/>
  <c r="K558" i="7"/>
  <c r="K557" i="7"/>
  <c r="K556" i="7"/>
  <c r="J555" i="7"/>
  <c r="J565" i="7" s="1"/>
  <c r="M17" i="6" s="1"/>
  <c r="I555" i="7"/>
  <c r="H555" i="7"/>
  <c r="G555" i="7"/>
  <c r="G565" i="7" s="1"/>
  <c r="D555" i="7"/>
  <c r="D565" i="7" s="1"/>
  <c r="E17" i="6" s="1"/>
  <c r="K554" i="7"/>
  <c r="K550" i="7"/>
  <c r="K520" i="7"/>
  <c r="J525" i="7"/>
  <c r="J535" i="7" s="1"/>
  <c r="M23" i="6" s="1"/>
  <c r="I525" i="7"/>
  <c r="H525" i="7"/>
  <c r="H535" i="7" s="1"/>
  <c r="J23" i="6" s="1"/>
  <c r="G525" i="7"/>
  <c r="G535" i="7" s="1"/>
  <c r="D525" i="7"/>
  <c r="D535" i="7" s="1"/>
  <c r="K490" i="7"/>
  <c r="J495" i="7"/>
  <c r="J505" i="7" s="1"/>
  <c r="M22" i="6" s="1"/>
  <c r="E495" i="7"/>
  <c r="D495" i="7"/>
  <c r="G489" i="7"/>
  <c r="G488" i="7"/>
  <c r="I442" i="7"/>
  <c r="I23" i="7" s="1"/>
  <c r="J444" i="7"/>
  <c r="H444" i="7"/>
  <c r="J325" i="7"/>
  <c r="D325" i="7"/>
  <c r="G255" i="7"/>
  <c r="K233" i="14" s="1"/>
  <c r="G254" i="7"/>
  <c r="K232" i="14" s="1"/>
  <c r="G225" i="7"/>
  <c r="G224" i="7"/>
  <c r="K192" i="14" s="1"/>
  <c r="G193" i="7"/>
  <c r="K160" i="14" s="1"/>
  <c r="G192" i="7"/>
  <c r="K159" i="14" s="1"/>
  <c r="G163" i="7"/>
  <c r="K128" i="14" s="1"/>
  <c r="G164" i="7"/>
  <c r="G162" i="7"/>
  <c r="K127" i="14" s="1"/>
  <c r="O88" i="14"/>
  <c r="G103" i="7"/>
  <c r="K61" i="14" s="1"/>
  <c r="G104" i="7"/>
  <c r="H104" i="7" s="1"/>
  <c r="G102" i="7"/>
  <c r="K60" i="14" s="1"/>
  <c r="E565" i="7" l="1"/>
  <c r="G17" i="6" s="1"/>
  <c r="H17" i="6" s="1"/>
  <c r="H565" i="7"/>
  <c r="J17" i="6" s="1"/>
  <c r="I565" i="7"/>
  <c r="L17" i="6" s="1"/>
  <c r="L192" i="14"/>
  <c r="M192" i="14"/>
  <c r="P128" i="14"/>
  <c r="L128" i="14"/>
  <c r="H9" i="7"/>
  <c r="K193" i="14"/>
  <c r="K489" i="7"/>
  <c r="K524" i="14"/>
  <c r="O107" i="14"/>
  <c r="P88" i="14"/>
  <c r="K177" i="14"/>
  <c r="L159" i="14"/>
  <c r="K249" i="14"/>
  <c r="L232" i="14"/>
  <c r="P597" i="14"/>
  <c r="O606" i="14"/>
  <c r="K137" i="14"/>
  <c r="L127" i="14"/>
  <c r="P160" i="14"/>
  <c r="L160" i="14"/>
  <c r="P233" i="14"/>
  <c r="L233" i="14"/>
  <c r="K488" i="7"/>
  <c r="K523" i="14"/>
  <c r="P263" i="14"/>
  <c r="I495" i="7"/>
  <c r="I505" i="7" s="1"/>
  <c r="L22" i="6" s="1"/>
  <c r="I10" i="7"/>
  <c r="H10" i="7"/>
  <c r="H140" i="7"/>
  <c r="I140" i="7"/>
  <c r="I444" i="7"/>
  <c r="I25" i="7"/>
  <c r="G10" i="7"/>
  <c r="G8" i="7"/>
  <c r="G9" i="7"/>
  <c r="K621" i="7"/>
  <c r="K677" i="7"/>
  <c r="G495" i="7"/>
  <c r="G505" i="7" s="1"/>
  <c r="H22" i="6" s="1"/>
  <c r="H495" i="7"/>
  <c r="H505" i="7" s="1"/>
  <c r="J22" i="6" s="1"/>
  <c r="K583" i="7"/>
  <c r="J593" i="7"/>
  <c r="K639" i="7"/>
  <c r="J649" i="7"/>
  <c r="K695" i="7"/>
  <c r="J705" i="7"/>
  <c r="K705" i="7" s="1"/>
  <c r="K667" i="7"/>
  <c r="K611" i="7"/>
  <c r="K555" i="7"/>
  <c r="K90" i="7"/>
  <c r="K89" i="7"/>
  <c r="K88" i="7"/>
  <c r="K87" i="7"/>
  <c r="J86" i="7"/>
  <c r="J91" i="7" s="1"/>
  <c r="I86" i="7"/>
  <c r="I91" i="7" s="1"/>
  <c r="H86" i="7"/>
  <c r="H91" i="7" s="1"/>
  <c r="G86" i="7"/>
  <c r="G91" i="7" s="1"/>
  <c r="E86" i="7"/>
  <c r="E91" i="7" s="1"/>
  <c r="D86" i="7"/>
  <c r="D91" i="7" s="1"/>
  <c r="K85" i="7"/>
  <c r="K84" i="7"/>
  <c r="K83" i="7"/>
  <c r="J82" i="7"/>
  <c r="I82" i="7"/>
  <c r="G82" i="7"/>
  <c r="E82" i="7"/>
  <c r="D82" i="7"/>
  <c r="K81" i="7"/>
  <c r="K80" i="7"/>
  <c r="K79" i="7"/>
  <c r="K78" i="7"/>
  <c r="K77" i="7"/>
  <c r="K76" i="7"/>
  <c r="K75" i="7"/>
  <c r="K45" i="7"/>
  <c r="K46" i="7"/>
  <c r="N26" i="6"/>
  <c r="N27" i="6"/>
  <c r="N28" i="6"/>
  <c r="K565" i="7" l="1"/>
  <c r="L523" i="14"/>
  <c r="K544" i="14"/>
  <c r="O137" i="14"/>
  <c r="P127" i="14"/>
  <c r="K67" i="14"/>
  <c r="L60" i="14"/>
  <c r="O177" i="14"/>
  <c r="P159" i="14"/>
  <c r="O524" i="14"/>
  <c r="P524" i="14" s="1"/>
  <c r="L524" i="14"/>
  <c r="O249" i="14"/>
  <c r="P232" i="14"/>
  <c r="O193" i="14"/>
  <c r="M193" i="14"/>
  <c r="L193" i="14"/>
  <c r="L61" i="14"/>
  <c r="P61" i="14"/>
  <c r="K214" i="14"/>
  <c r="K649" i="7"/>
  <c r="K593" i="7"/>
  <c r="H82" i="7"/>
  <c r="H92" i="7" s="1"/>
  <c r="K82" i="7"/>
  <c r="G92" i="7"/>
  <c r="I92" i="7"/>
  <c r="E92" i="7"/>
  <c r="D92" i="7"/>
  <c r="J92" i="7"/>
  <c r="K91" i="7"/>
  <c r="K86" i="7"/>
  <c r="O214" i="14" l="1"/>
  <c r="P193" i="14"/>
  <c r="O67" i="14"/>
  <c r="P60" i="14"/>
  <c r="P523" i="14"/>
  <c r="O544" i="14"/>
  <c r="K92" i="7"/>
  <c r="G56" i="7" l="1"/>
  <c r="H56" i="7"/>
  <c r="H61" i="7" s="1"/>
  <c r="E109" i="7" l="1"/>
  <c r="E475" i="7"/>
  <c r="E466" i="7"/>
  <c r="E436" i="7"/>
  <c r="E440" i="7"/>
  <c r="E445" i="7" s="1"/>
  <c r="E390" i="7"/>
  <c r="I261" i="7"/>
  <c r="E446" i="7" l="1"/>
  <c r="G21" i="6" s="1"/>
  <c r="H21" i="6" s="1"/>
  <c r="E476" i="7"/>
  <c r="K534" i="7"/>
  <c r="K533" i="7"/>
  <c r="K532" i="7"/>
  <c r="K531" i="7"/>
  <c r="K530" i="7"/>
  <c r="K529" i="7"/>
  <c r="K528" i="7"/>
  <c r="K527" i="7"/>
  <c r="K526" i="7"/>
  <c r="I535" i="7"/>
  <c r="E535" i="7"/>
  <c r="G23" i="6" s="1"/>
  <c r="H23" i="6" s="1"/>
  <c r="E23" i="6"/>
  <c r="K524" i="7"/>
  <c r="I436" i="7"/>
  <c r="J436" i="7"/>
  <c r="I406" i="7"/>
  <c r="J390" i="7"/>
  <c r="I390" i="7"/>
  <c r="J330" i="7"/>
  <c r="I325" i="7"/>
  <c r="I330" i="7" s="1"/>
  <c r="H325" i="7"/>
  <c r="H330" i="7" s="1"/>
  <c r="H144" i="7"/>
  <c r="G325" i="7"/>
  <c r="G330" i="7" s="1"/>
  <c r="G109" i="7"/>
  <c r="G61" i="7"/>
  <c r="G62" i="7" s="1"/>
  <c r="E505" i="7"/>
  <c r="G22" i="6" s="1"/>
  <c r="E410" i="7"/>
  <c r="E415" i="7" s="1"/>
  <c r="E325" i="7"/>
  <c r="E330" i="7" s="1"/>
  <c r="K535" i="7" l="1"/>
  <c r="L23" i="6"/>
  <c r="N23" i="6" s="1"/>
  <c r="H17" i="7"/>
  <c r="H21" i="7"/>
  <c r="H26" i="7" s="1"/>
  <c r="J17" i="7"/>
  <c r="D17" i="7"/>
  <c r="G21" i="7"/>
  <c r="G26" i="7" s="1"/>
  <c r="D21" i="7"/>
  <c r="D26" i="7" s="1"/>
  <c r="E21" i="7"/>
  <c r="E26" i="7" s="1"/>
  <c r="I21" i="7"/>
  <c r="I26" i="7" s="1"/>
  <c r="J21" i="7"/>
  <c r="J26" i="7" s="1"/>
  <c r="G17" i="7"/>
  <c r="E17" i="7"/>
  <c r="I17" i="7"/>
  <c r="K525" i="7"/>
  <c r="G27" i="7" l="1"/>
  <c r="J27" i="7"/>
  <c r="D27" i="7"/>
  <c r="I27" i="7"/>
  <c r="H27" i="7"/>
  <c r="E27" i="7"/>
  <c r="D440" i="7"/>
  <c r="D445" i="7" s="1"/>
  <c r="D390" i="7"/>
  <c r="D381" i="7"/>
  <c r="D359" i="7"/>
  <c r="D350" i="7"/>
  <c r="D330" i="7"/>
  <c r="D266" i="7"/>
  <c r="D271" i="7" s="1"/>
  <c r="D235" i="7"/>
  <c r="D240" i="7" s="1"/>
  <c r="D169" i="7"/>
  <c r="D179" i="7" s="1"/>
  <c r="E13" i="6" s="1"/>
  <c r="D144" i="7"/>
  <c r="D149" i="7" s="1"/>
  <c r="G144" i="7"/>
  <c r="G149" i="7" s="1"/>
  <c r="H149" i="7"/>
  <c r="I144" i="7"/>
  <c r="I149" i="7" s="1"/>
  <c r="J144" i="7"/>
  <c r="K145" i="7"/>
  <c r="K146" i="7"/>
  <c r="K147" i="7"/>
  <c r="K148" i="7"/>
  <c r="E149" i="7"/>
  <c r="D118" i="7"/>
  <c r="D140" i="7"/>
  <c r="D109" i="7"/>
  <c r="D360" i="7" l="1"/>
  <c r="E24" i="6" s="1"/>
  <c r="D391" i="7"/>
  <c r="E25" i="6" s="1"/>
  <c r="K144" i="7"/>
  <c r="D150" i="7"/>
  <c r="E12" i="6" s="1"/>
  <c r="J149" i="7"/>
  <c r="K149" i="7" s="1"/>
  <c r="D119" i="7"/>
  <c r="E11" i="6" s="1"/>
  <c r="N17" i="6" l="1"/>
  <c r="N18" i="6"/>
  <c r="N22" i="6"/>
  <c r="N30" i="6"/>
  <c r="N34" i="6"/>
  <c r="K25" i="7" l="1"/>
  <c r="K24" i="7"/>
  <c r="K23" i="7"/>
  <c r="K22" i="7"/>
  <c r="K20" i="7"/>
  <c r="K19" i="7"/>
  <c r="K18" i="7"/>
  <c r="K15" i="7"/>
  <c r="K14" i="7"/>
  <c r="K13" i="7"/>
  <c r="K12" i="7"/>
  <c r="K11" i="7"/>
  <c r="K10" i="7"/>
  <c r="K9" i="7"/>
  <c r="K8" i="7"/>
  <c r="K26" i="7" l="1"/>
  <c r="K17" i="7"/>
  <c r="K21" i="7"/>
  <c r="K27" i="7" l="1"/>
  <c r="K44" i="7"/>
  <c r="K47" i="7"/>
  <c r="K48" i="7"/>
  <c r="K49" i="7"/>
  <c r="K50" i="7"/>
  <c r="D52" i="7"/>
  <c r="H62" i="7"/>
  <c r="J10" i="6" s="1"/>
  <c r="J52" i="7"/>
  <c r="K53" i="7"/>
  <c r="K54" i="7"/>
  <c r="K55" i="7"/>
  <c r="D56" i="7"/>
  <c r="D61" i="7" s="1"/>
  <c r="E56" i="7"/>
  <c r="E61" i="7" s="1"/>
  <c r="I56" i="7"/>
  <c r="I61" i="7" s="1"/>
  <c r="J56" i="7"/>
  <c r="J61" i="7" s="1"/>
  <c r="K57" i="7"/>
  <c r="K58" i="7"/>
  <c r="K59" i="7"/>
  <c r="K60" i="7"/>
  <c r="K102" i="7"/>
  <c r="K103" i="7"/>
  <c r="K104" i="7"/>
  <c r="K105" i="7"/>
  <c r="K106" i="7"/>
  <c r="K107" i="7"/>
  <c r="K108" i="7"/>
  <c r="E119" i="7"/>
  <c r="G11" i="6" s="1"/>
  <c r="H11" i="6" s="1"/>
  <c r="H109" i="7"/>
  <c r="H119" i="7" s="1"/>
  <c r="J11" i="6" s="1"/>
  <c r="I109" i="7"/>
  <c r="I119" i="7" s="1"/>
  <c r="L11" i="6" s="1"/>
  <c r="J109" i="7"/>
  <c r="J119" i="7" s="1"/>
  <c r="M11" i="6" s="1"/>
  <c r="K110" i="7"/>
  <c r="K111" i="7"/>
  <c r="K112" i="7"/>
  <c r="K113" i="7"/>
  <c r="K114" i="7"/>
  <c r="K115" i="7"/>
  <c r="K116" i="7"/>
  <c r="K117" i="7"/>
  <c r="K118" i="7"/>
  <c r="G119" i="7"/>
  <c r="K132" i="7"/>
  <c r="K133" i="7"/>
  <c r="K134" i="7"/>
  <c r="K135" i="7"/>
  <c r="K136" i="7"/>
  <c r="K137" i="7"/>
  <c r="K138" i="7"/>
  <c r="E150" i="7"/>
  <c r="G12" i="6" s="1"/>
  <c r="H12" i="6" s="1"/>
  <c r="G150" i="7"/>
  <c r="H150" i="7"/>
  <c r="J12" i="6" s="1"/>
  <c r="I150" i="7"/>
  <c r="L12" i="6" s="1"/>
  <c r="J140" i="7"/>
  <c r="J150" i="7" s="1"/>
  <c r="M12" i="6" s="1"/>
  <c r="K141" i="7"/>
  <c r="K142" i="7"/>
  <c r="K143" i="7"/>
  <c r="K162" i="7"/>
  <c r="K163" i="7"/>
  <c r="K164" i="7"/>
  <c r="K165" i="7"/>
  <c r="K166" i="7"/>
  <c r="K167" i="7"/>
  <c r="K168" i="7"/>
  <c r="E169" i="7"/>
  <c r="E179" i="7" s="1"/>
  <c r="G13" i="6" s="1"/>
  <c r="H13" i="6" s="1"/>
  <c r="G169" i="7"/>
  <c r="G179" i="7" s="1"/>
  <c r="H169" i="7"/>
  <c r="H179" i="7" s="1"/>
  <c r="J13" i="6" s="1"/>
  <c r="I169" i="7"/>
  <c r="I179" i="7" s="1"/>
  <c r="L13" i="6" s="1"/>
  <c r="J169" i="7"/>
  <c r="J179" i="7" s="1"/>
  <c r="M13" i="6" s="1"/>
  <c r="K170" i="7"/>
  <c r="K171" i="7"/>
  <c r="K172" i="7"/>
  <c r="K173" i="7"/>
  <c r="K174" i="7"/>
  <c r="K175" i="7"/>
  <c r="K176" i="7"/>
  <c r="K177" i="7"/>
  <c r="K178" i="7"/>
  <c r="K192" i="7"/>
  <c r="K193" i="7"/>
  <c r="K194" i="7"/>
  <c r="K195" i="7"/>
  <c r="K196" i="7"/>
  <c r="K197" i="7"/>
  <c r="K198" i="7"/>
  <c r="D199" i="7"/>
  <c r="E199" i="7"/>
  <c r="E209" i="7" s="1"/>
  <c r="G14" i="6" s="1"/>
  <c r="H14" i="6" s="1"/>
  <c r="G199" i="7"/>
  <c r="H199" i="7"/>
  <c r="I199" i="7"/>
  <c r="J199" i="7"/>
  <c r="K200" i="7"/>
  <c r="K201" i="7"/>
  <c r="K202" i="7"/>
  <c r="D203" i="7"/>
  <c r="D208" i="7" s="1"/>
  <c r="G203" i="7"/>
  <c r="G208" i="7" s="1"/>
  <c r="H203" i="7"/>
  <c r="H208" i="7" s="1"/>
  <c r="I203" i="7"/>
  <c r="I208" i="7" s="1"/>
  <c r="J203" i="7"/>
  <c r="J208" i="7" s="1"/>
  <c r="K204" i="7"/>
  <c r="K205" i="7"/>
  <c r="K206" i="7"/>
  <c r="K207" i="7"/>
  <c r="K224" i="7"/>
  <c r="K225" i="7"/>
  <c r="K226" i="7"/>
  <c r="K227" i="7"/>
  <c r="K228" i="7"/>
  <c r="K229" i="7"/>
  <c r="K230" i="7"/>
  <c r="D231" i="7"/>
  <c r="D241" i="7" s="1"/>
  <c r="E15" i="6" s="1"/>
  <c r="E231" i="7"/>
  <c r="G231" i="7"/>
  <c r="H231" i="7"/>
  <c r="I231" i="7"/>
  <c r="J231" i="7"/>
  <c r="K232" i="7"/>
  <c r="K233" i="7"/>
  <c r="K234" i="7"/>
  <c r="E235" i="7"/>
  <c r="E240" i="7" s="1"/>
  <c r="G235" i="7"/>
  <c r="G240" i="7" s="1"/>
  <c r="H235" i="7"/>
  <c r="H240" i="7" s="1"/>
  <c r="H241" i="7" s="1"/>
  <c r="J15" i="6" s="1"/>
  <c r="I235" i="7"/>
  <c r="J235" i="7"/>
  <c r="J240" i="7" s="1"/>
  <c r="K236" i="7"/>
  <c r="K237" i="7"/>
  <c r="K238" i="7"/>
  <c r="K239" i="7"/>
  <c r="K254" i="7"/>
  <c r="K255" i="7"/>
  <c r="K256" i="7"/>
  <c r="K257" i="7"/>
  <c r="K258" i="7"/>
  <c r="K259" i="7"/>
  <c r="K260" i="7"/>
  <c r="D261" i="7"/>
  <c r="D272" i="7" s="1"/>
  <c r="E16" i="6" s="1"/>
  <c r="E261" i="7"/>
  <c r="G261" i="7"/>
  <c r="H261" i="7"/>
  <c r="J261" i="7"/>
  <c r="K262" i="7"/>
  <c r="K263" i="7"/>
  <c r="K265" i="7"/>
  <c r="E266" i="7"/>
  <c r="E271" i="7" s="1"/>
  <c r="G266" i="7"/>
  <c r="G271" i="7" s="1"/>
  <c r="H266" i="7"/>
  <c r="H271" i="7" s="1"/>
  <c r="I266" i="7"/>
  <c r="I271" i="7" s="1"/>
  <c r="I272" i="7" s="1"/>
  <c r="L16" i="6" s="1"/>
  <c r="J266" i="7"/>
  <c r="K267" i="7"/>
  <c r="K268" i="7"/>
  <c r="K269" i="7"/>
  <c r="K270" i="7"/>
  <c r="K314" i="7"/>
  <c r="K315" i="7"/>
  <c r="K316" i="7"/>
  <c r="K317" i="7"/>
  <c r="K318" i="7"/>
  <c r="K319" i="7"/>
  <c r="K320" i="7"/>
  <c r="D321" i="7"/>
  <c r="D331" i="7" s="1"/>
  <c r="E19" i="6" s="1"/>
  <c r="E321" i="7"/>
  <c r="E331" i="7" s="1"/>
  <c r="G19" i="6" s="1"/>
  <c r="H19" i="6" s="1"/>
  <c r="G321" i="7"/>
  <c r="G331" i="7" s="1"/>
  <c r="H321" i="7"/>
  <c r="H331" i="7" s="1"/>
  <c r="J19" i="6" s="1"/>
  <c r="I321" i="7"/>
  <c r="I331" i="7" s="1"/>
  <c r="L19" i="6" s="1"/>
  <c r="J321" i="7"/>
  <c r="J331" i="7" s="1"/>
  <c r="M19" i="6" s="1"/>
  <c r="K322" i="7"/>
  <c r="K323" i="7"/>
  <c r="K324" i="7"/>
  <c r="K325" i="7"/>
  <c r="K326" i="7"/>
  <c r="K327" i="7"/>
  <c r="K328" i="7"/>
  <c r="K329" i="7"/>
  <c r="K330" i="7"/>
  <c r="K343" i="7"/>
  <c r="K344" i="7"/>
  <c r="K345" i="7"/>
  <c r="K346" i="7"/>
  <c r="K347" i="7"/>
  <c r="K348" i="7"/>
  <c r="K349" i="7"/>
  <c r="E350" i="7"/>
  <c r="E360" i="7" s="1"/>
  <c r="G24" i="6" s="1"/>
  <c r="H24" i="6" s="1"/>
  <c r="G350" i="7"/>
  <c r="G360" i="7" s="1"/>
  <c r="H350" i="7"/>
  <c r="H360" i="7" s="1"/>
  <c r="J24" i="6" s="1"/>
  <c r="I350" i="7"/>
  <c r="I360" i="7" s="1"/>
  <c r="L24" i="6" s="1"/>
  <c r="J350" i="7"/>
  <c r="J360" i="7" s="1"/>
  <c r="M24" i="6" s="1"/>
  <c r="K351" i="7"/>
  <c r="K352" i="7"/>
  <c r="K353" i="7"/>
  <c r="K354" i="7"/>
  <c r="K355" i="7"/>
  <c r="K356" i="7"/>
  <c r="K357" i="7"/>
  <c r="K358" i="7"/>
  <c r="K359" i="7"/>
  <c r="K374" i="7"/>
  <c r="K375" i="7"/>
  <c r="K376" i="7"/>
  <c r="K377" i="7"/>
  <c r="K378" i="7"/>
  <c r="K379" i="7"/>
  <c r="K380" i="7"/>
  <c r="E381" i="7"/>
  <c r="E391" i="7" s="1"/>
  <c r="G25" i="6" s="1"/>
  <c r="H25" i="6" s="1"/>
  <c r="G381" i="7"/>
  <c r="G391" i="7" s="1"/>
  <c r="H381" i="7"/>
  <c r="H391" i="7" s="1"/>
  <c r="J25" i="6" s="1"/>
  <c r="I381" i="7"/>
  <c r="I391" i="7" s="1"/>
  <c r="L25" i="6" s="1"/>
  <c r="J381" i="7"/>
  <c r="J391" i="7" s="1"/>
  <c r="M25" i="6" s="1"/>
  <c r="K382" i="7"/>
  <c r="K383" i="7"/>
  <c r="K384" i="7"/>
  <c r="K385" i="7"/>
  <c r="K386" i="7"/>
  <c r="K387" i="7"/>
  <c r="K388" i="7"/>
  <c r="K389" i="7"/>
  <c r="K390" i="7"/>
  <c r="K399" i="7"/>
  <c r="K400" i="7"/>
  <c r="K401" i="7"/>
  <c r="K402" i="7"/>
  <c r="K403" i="7"/>
  <c r="K404" i="7"/>
  <c r="K405" i="7"/>
  <c r="D406" i="7"/>
  <c r="E406" i="7"/>
  <c r="E416" i="7" s="1"/>
  <c r="G20" i="6" s="1"/>
  <c r="H20" i="6" s="1"/>
  <c r="G406" i="7"/>
  <c r="H406" i="7"/>
  <c r="J406" i="7"/>
  <c r="K407" i="7"/>
  <c r="K408" i="7"/>
  <c r="K409" i="7"/>
  <c r="D410" i="7"/>
  <c r="D415" i="7" s="1"/>
  <c r="G410" i="7"/>
  <c r="G415" i="7" s="1"/>
  <c r="H410" i="7"/>
  <c r="H415" i="7" s="1"/>
  <c r="I410" i="7"/>
  <c r="I415" i="7" s="1"/>
  <c r="I416" i="7" s="1"/>
  <c r="J410" i="7"/>
  <c r="J415" i="7" s="1"/>
  <c r="K411" i="7"/>
  <c r="K412" i="7"/>
  <c r="K413" i="7"/>
  <c r="K414" i="7"/>
  <c r="K429" i="7"/>
  <c r="K430" i="7"/>
  <c r="K431" i="7"/>
  <c r="K432" i="7"/>
  <c r="K433" i="7"/>
  <c r="K434" i="7"/>
  <c r="K435" i="7"/>
  <c r="D436" i="7"/>
  <c r="D446" i="7" s="1"/>
  <c r="E21" i="6" s="1"/>
  <c r="G436" i="7"/>
  <c r="H436" i="7"/>
  <c r="K436" i="7"/>
  <c r="K437" i="7"/>
  <c r="K438" i="7"/>
  <c r="K439" i="7"/>
  <c r="G440" i="7"/>
  <c r="G445" i="7" s="1"/>
  <c r="H440" i="7"/>
  <c r="H445" i="7" s="1"/>
  <c r="I440" i="7"/>
  <c r="I445" i="7" s="1"/>
  <c r="I446" i="7" s="1"/>
  <c r="L21" i="6" s="1"/>
  <c r="J440" i="7"/>
  <c r="J445" i="7" s="1"/>
  <c r="J446" i="7" s="1"/>
  <c r="M21" i="6" s="1"/>
  <c r="K441" i="7"/>
  <c r="K442" i="7"/>
  <c r="K443" i="7"/>
  <c r="K444" i="7"/>
  <c r="K459" i="7"/>
  <c r="K460" i="7"/>
  <c r="K461" i="7"/>
  <c r="K462" i="7"/>
  <c r="K463" i="7"/>
  <c r="K464" i="7"/>
  <c r="K465" i="7"/>
  <c r="D466" i="7"/>
  <c r="D476" i="7" s="1"/>
  <c r="E29" i="6" s="1"/>
  <c r="H466" i="7"/>
  <c r="H476" i="7" s="1"/>
  <c r="J29" i="6" s="1"/>
  <c r="I466" i="7"/>
  <c r="I476" i="7" s="1"/>
  <c r="L29" i="6" s="1"/>
  <c r="J466" i="7"/>
  <c r="J476" i="7" s="1"/>
  <c r="M29" i="6" s="1"/>
  <c r="K467" i="7"/>
  <c r="K468" i="7"/>
  <c r="K469" i="7"/>
  <c r="K470" i="7"/>
  <c r="K471" i="7"/>
  <c r="K472" i="7"/>
  <c r="K473" i="7"/>
  <c r="K474" i="7"/>
  <c r="K475" i="7"/>
  <c r="K494" i="7"/>
  <c r="D505" i="7"/>
  <c r="E22" i="6" s="1"/>
  <c r="K496" i="7"/>
  <c r="K497" i="7"/>
  <c r="K498" i="7"/>
  <c r="K499" i="7"/>
  <c r="K500" i="7"/>
  <c r="K501" i="7"/>
  <c r="K502" i="7"/>
  <c r="K503" i="7"/>
  <c r="K504" i="7"/>
  <c r="K505" i="7"/>
  <c r="J416" i="7" l="1"/>
  <c r="H416" i="7"/>
  <c r="L20" i="6"/>
  <c r="H446" i="7"/>
  <c r="J21" i="6" s="1"/>
  <c r="M20" i="6"/>
  <c r="N29" i="6"/>
  <c r="N21" i="6"/>
  <c r="N25" i="6"/>
  <c r="N24" i="6"/>
  <c r="N19" i="6"/>
  <c r="N13" i="6"/>
  <c r="N12" i="6"/>
  <c r="N11" i="6"/>
  <c r="K360" i="7"/>
  <c r="H209" i="7"/>
  <c r="J14" i="6" s="1"/>
  <c r="K476" i="7"/>
  <c r="G446" i="7"/>
  <c r="K331" i="7"/>
  <c r="K391" i="7"/>
  <c r="H272" i="7"/>
  <c r="J16" i="6" s="1"/>
  <c r="G272" i="7"/>
  <c r="G241" i="7"/>
  <c r="J62" i="7"/>
  <c r="M10" i="6" s="1"/>
  <c r="J20" i="6"/>
  <c r="D416" i="7"/>
  <c r="E20" i="6" s="1"/>
  <c r="G416" i="7"/>
  <c r="K150" i="7"/>
  <c r="J241" i="7"/>
  <c r="M15" i="6" s="1"/>
  <c r="E241" i="7"/>
  <c r="G15" i="6" s="1"/>
  <c r="H15" i="6" s="1"/>
  <c r="G209" i="7"/>
  <c r="D62" i="7"/>
  <c r="E10" i="6" s="1"/>
  <c r="K350" i="7"/>
  <c r="K406" i="7"/>
  <c r="E272" i="7"/>
  <c r="G16" i="6" s="1"/>
  <c r="H16" i="6" s="1"/>
  <c r="K466" i="7"/>
  <c r="K440" i="7"/>
  <c r="K56" i="7"/>
  <c r="K446" i="7"/>
  <c r="K140" i="7"/>
  <c r="I62" i="7"/>
  <c r="L10" i="6" s="1"/>
  <c r="K410" i="7"/>
  <c r="K381" i="7"/>
  <c r="K235" i="7"/>
  <c r="D209" i="7"/>
  <c r="E14" i="6" s="1"/>
  <c r="K199" i="7"/>
  <c r="K109" i="7"/>
  <c r="K169" i="7"/>
  <c r="K495" i="7"/>
  <c r="K321" i="7"/>
  <c r="K203" i="7"/>
  <c r="E62" i="7"/>
  <c r="K415" i="7"/>
  <c r="K261" i="7"/>
  <c r="K231" i="7"/>
  <c r="K266" i="7"/>
  <c r="K52" i="7"/>
  <c r="K119" i="7"/>
  <c r="K61" i="7"/>
  <c r="I240" i="7"/>
  <c r="I241" i="7" s="1"/>
  <c r="L15" i="6" s="1"/>
  <c r="J209" i="7"/>
  <c r="M14" i="6" s="1"/>
  <c r="I209" i="7"/>
  <c r="L14" i="6" s="1"/>
  <c r="K179" i="7"/>
  <c r="K445" i="7"/>
  <c r="J271" i="7"/>
  <c r="N20" i="6" l="1"/>
  <c r="F10" i="6"/>
  <c r="G10" i="6"/>
  <c r="H10" i="6" s="1"/>
  <c r="N15" i="6"/>
  <c r="N10" i="6"/>
  <c r="K416" i="7"/>
  <c r="E35" i="6"/>
  <c r="J35" i="6"/>
  <c r="N14" i="6"/>
  <c r="K241" i="7"/>
  <c r="K62" i="7"/>
  <c r="K209" i="7"/>
  <c r="J272" i="7"/>
  <c r="K271" i="7"/>
  <c r="K240" i="7"/>
  <c r="K208" i="7"/>
  <c r="K272" i="7" l="1"/>
  <c r="M16" i="6"/>
  <c r="N16" i="6" s="1"/>
  <c r="J36" i="6"/>
  <c r="L35" i="6" l="1"/>
  <c r="L36" i="6" s="1"/>
  <c r="H35" i="6"/>
  <c r="H36" i="6" s="1"/>
  <c r="G35" i="6"/>
  <c r="G36" i="6" s="1"/>
  <c r="F35" i="6" l="1"/>
  <c r="F36" i="6" s="1"/>
  <c r="E36" i="6"/>
  <c r="M35" i="6" l="1"/>
  <c r="M36" i="6" s="1"/>
  <c r="N35" i="6" l="1"/>
  <c r="N36" i="6" l="1"/>
</calcChain>
</file>

<file path=xl/comments1.xml><?xml version="1.0" encoding="utf-8"?>
<comments xmlns="http://schemas.openxmlformats.org/spreadsheetml/2006/main">
  <authors>
    <author>Genta</author>
  </authors>
  <commentList>
    <comment ref="J419" authorId="0">
      <text>
        <r>
          <rPr>
            <b/>
            <sz val="9"/>
            <color indexed="81"/>
            <rFont val="Tahoma"/>
            <family val="2"/>
            <charset val="238"/>
          </rPr>
          <t>Genta:</t>
        </r>
        <r>
          <rPr>
            <sz val="9"/>
            <color indexed="81"/>
            <rFont val="Tahoma"/>
            <family val="2"/>
            <charset val="238"/>
          </rPr>
          <t xml:space="preserve">
</t>
        </r>
      </text>
    </comment>
  </commentList>
</comments>
</file>

<file path=xl/sharedStrings.xml><?xml version="1.0" encoding="utf-8"?>
<sst xmlns="http://schemas.openxmlformats.org/spreadsheetml/2006/main" count="4325" uniqueCount="1202">
  <si>
    <r>
      <rPr>
        <b/>
        <sz val="11"/>
        <rFont val="Times New Roman"/>
        <family val="1"/>
      </rPr>
      <t>UDHËZIM</t>
    </r>
  </si>
  <si>
    <r>
      <rPr>
        <b/>
        <sz val="11"/>
        <rFont val="Times New Roman"/>
        <family val="1"/>
      </rPr>
      <t>Nr. 22, datë 30.7.2018</t>
    </r>
  </si>
  <si>
    <r>
      <rPr>
        <b/>
        <sz val="11"/>
        <rFont val="Times New Roman"/>
        <family val="1"/>
      </rPr>
      <t>PËR PROCEDURAT STANDARDE TË MONITORIMIT TË BUXHETIT TË NJËSIVE TË VETËQEVERISJES VENDORE</t>
    </r>
  </si>
  <si>
    <r>
      <rPr>
        <sz val="11"/>
        <rFont val="Times New Roman"/>
        <family val="1"/>
      </rPr>
      <t>Në mbështetje të nenit 104, pika 4, të Kushtetutës së Republikës së Shqipërisë, nenit 65, të ligjit nr. 9936, datë 26.6.2008 “Për menaxhimin e sistemit buxhetor në Republikën e Shqipërisë”, i ndryshuar, dhe nenit 48, të ligjit nr. 68, datë 27.4.2017 “Për financat e vetëqeverisjes vendore”, ministri i Financave dhe Ekonomisë</t>
    </r>
  </si>
  <si>
    <r>
      <rPr>
        <sz val="11"/>
        <rFont val="Times New Roman"/>
        <family val="1"/>
      </rPr>
      <t>UDHËZON:</t>
    </r>
  </si>
  <si>
    <r>
      <rPr>
        <sz val="11"/>
        <rFont val="Times New Roman"/>
        <family val="1"/>
      </rPr>
      <t>I. TË PËRGJITHSHME</t>
    </r>
  </si>
  <si>
    <r>
      <rPr>
        <sz val="11"/>
        <rFont val="Times New Roman"/>
        <family val="1"/>
      </rPr>
      <t>1. Qëllimi i këtij udhëzimi është përcaktimi i procedurave dhe afateve që duhet të ndjekin njësitë e vetëqeverisjes vendore për monitorimin e zbatimit të buxhetit për performancën financiare, për produktet dhe objektivat e politikës të realizuar për çdo program gjatë një viti buxhetor.</t>
    </r>
  </si>
  <si>
    <r>
      <rPr>
        <sz val="11"/>
        <rFont val="Times New Roman"/>
        <family val="1"/>
      </rPr>
      <t>2. Ky është një udhëzim i përhershëm (standard), në të cilin përcaktohen: roli, përgjegjësitë dhe detyrat e  grupit  të  menaxhimit  strategjik  (GMS),  procedurat  që  duhet  të  ndjekin  Ekipet  e  Menaxhimit  të Programeve (EMP), për monitorimin e zbatimit të buxhetit vjetor, me qëllim realizimin e objektivave të synuar,  të  produkteve  të  parashikuara,  si  dhe  për  përgatitjen  e  raporteve  periodike  dhe  vjetore  të monitorimit të zbatimit të buxhetit.</t>
    </r>
  </si>
  <si>
    <r>
      <rPr>
        <sz val="11"/>
        <rFont val="Times New Roman"/>
        <family val="1"/>
      </rPr>
      <t>3. Në këtë udhëzim përcaktohen:</t>
    </r>
  </si>
  <si>
    <r>
      <rPr>
        <sz val="11"/>
        <rFont val="Times New Roman"/>
        <family val="1"/>
      </rPr>
      <t>- Roli i kryetarit të njësisë së vetëqeverisjes vendore;</t>
    </r>
  </si>
  <si>
    <r>
      <rPr>
        <sz val="11"/>
        <rFont val="Times New Roman"/>
        <family val="1"/>
      </rPr>
      <t>- Roli i Këshillit të Njësisë së Vetëqeverisjes vendore;</t>
    </r>
  </si>
  <si>
    <r>
      <rPr>
        <sz val="11"/>
        <rFont val="Times New Roman"/>
        <family val="1"/>
      </rPr>
      <t>- Roli i Ministrisë së Financave dhe Ekonomisë.</t>
    </r>
  </si>
  <si>
    <r>
      <rPr>
        <sz val="11"/>
        <rFont val="Times New Roman"/>
        <family val="1"/>
      </rPr>
      <t>- Afatet e paraqitjes së raporteve të monitorimit në Këshillin e Njësisë së Vetëqeverisjes Vendore, në Ministrinë e Financave dhe Ekonomisë, si dhe publikimi i raporteve;</t>
    </r>
  </si>
  <si>
    <r>
      <rPr>
        <sz val="11"/>
        <rFont val="Times New Roman"/>
        <family val="1"/>
      </rPr>
      <t>- Struktura dhe përmbajtja e raporteve të monitorimit.</t>
    </r>
  </si>
  <si>
    <r>
      <rPr>
        <sz val="11"/>
        <rFont val="Times New Roman"/>
        <family val="1"/>
      </rPr>
      <t>4.  Monitorimi,  është  një  proces  vlerësimi  performance,  i  cili  realizohet  nëpërmjet  krahasimit  të treguesve faktikë të performancës me ata të planifikuar. Monitorimi ka për qëllim:</t>
    </r>
  </si>
  <si>
    <r>
      <rPr>
        <sz val="11"/>
        <rFont val="Times New Roman"/>
        <family val="1"/>
      </rPr>
      <t>4.1 Të ndjekë arritjen e qëllimit dhe objektivave të përcaktuar në deklaratën e politikës së programit për vitin e parë të Programit Buxhetor Afatmesëm, nëpërmjet krahasimit të treguesve të planifikuar të performancës me rezultatet faktike të tyre.</t>
    </r>
  </si>
  <si>
    <r>
      <rPr>
        <sz val="11"/>
        <rFont val="Times New Roman"/>
        <family val="1"/>
      </rPr>
      <t>4.2 Të sigurojë informacion i cili i shërben përmirësimit të procesit të planifikimit dhe menaxhimit të zbatimit të buxhetit.</t>
    </r>
  </si>
  <si>
    <r>
      <rPr>
        <sz val="11"/>
        <rFont val="Times New Roman"/>
        <family val="1"/>
      </rPr>
      <t>4.3  Të  evidentojë,  nëse  realizimi  i  produkteve  është  në  përputhje  me  planin,  dhe  nëse  jo  të propozojë/rekomandojë  ndërmarrjen  e  veprimeve  korrigjuese  për  rishpërndarjen  e  fondeve.  Në  rast rishpërndarje të fondeve buxhetore, të evidentojë efektin e mundshëm në performancën e objektivave të lidhur me ta.</t>
    </r>
  </si>
  <si>
    <r>
      <rPr>
        <sz val="11"/>
        <rFont val="Times New Roman"/>
        <family val="1"/>
      </rPr>
      <t>5. Njësitë e vetëqeverisjes vendore duhet të menaxhojnë shpenzimet në mënyrë të tillë që të realizohen produktet e parashikuara, brenda limitit të miratuar të shpenzimeve të programit dhe të sigurojnë informacion në lidhje me performancën e shpenzimeve dhe realizimin e produkteve.</t>
    </r>
  </si>
  <si>
    <r>
      <rPr>
        <sz val="11"/>
        <rFont val="Times New Roman"/>
        <family val="1"/>
      </rPr>
      <t>6. Monitorimi i objektivave kryhet bazuar në treguesit përkatës të performancës që jepen kryesisht në nivel produkti, ndërsa monitorimi i produkteve realizohet në sasi dhe në vlerë. Monitorimi është procesi që lidh realizimin e objektivave dhe produkteve me fondet përkatëse të planifikuara për arritjen e tyre.</t>
    </r>
  </si>
  <si>
    <r>
      <rPr>
        <sz val="11"/>
        <rFont val="Times New Roman"/>
        <family val="1"/>
      </rPr>
      <t>II. ROLET DHE PËRGJEGJËSITË NË PROCESIN E MONITORIMIT TË BUXHETIT</t>
    </r>
  </si>
  <si>
    <r>
      <rPr>
        <sz val="11"/>
        <rFont val="Times New Roman"/>
        <family val="1"/>
      </rPr>
      <t>7. Njësitë e vetëqeverisjes vendore kryejnë monitorimin e performancës së tyre dhe institucioneve në varësi.</t>
    </r>
  </si>
  <si>
    <r>
      <rPr>
        <sz val="11"/>
        <rFont val="Times New Roman"/>
        <family val="1"/>
      </rPr>
      <t>8. Njësitë e vetëqeverisjes vendore monitorojnë zbatimin e planeve strategjike të zhvillimit, nëpërmjet monitorimit të zbatimit të buxhetit vjetor.</t>
    </r>
  </si>
  <si>
    <r>
      <rPr>
        <b/>
        <sz val="11"/>
        <rFont val="Times New Roman"/>
        <family val="1"/>
      </rPr>
      <t>Përgjegjësia e kryetarit të njësisë së vetëqeverisjes vendore</t>
    </r>
  </si>
  <si>
    <r>
      <rPr>
        <sz val="11"/>
        <rFont val="Times New Roman"/>
        <family val="1"/>
      </rPr>
      <t>9. Kryetari i njësisë së vetëqeverisjes është kryetar i Grupit për Menaxhimin Strategjik dhe si rregull është nëpunësi autorizues i njësisë së vetëqeverisjes vendore. Ai mund ta delegojë këtë kompetencë, me shkrim, te zëvendëskryetari ose te një nga zëvendëskryetarët e njësisë së vetëqeverisjes vendore.</t>
    </r>
  </si>
  <si>
    <r>
      <rPr>
        <sz val="11"/>
        <rFont val="Times New Roman"/>
        <family val="1"/>
      </rPr>
      <t>10. Kryetari miraton rregullat specifike dhe procedurat që duhet të ndiqen në procesin e monitorimit të zbatimit të buxhetit në përputhje me kërkesat e këtij udhëzimi, si dhe udhëzimeve plotësuese të tij.</t>
    </r>
  </si>
  <si>
    <r>
      <rPr>
        <sz val="11"/>
        <rFont val="Times New Roman"/>
        <family val="1"/>
      </rPr>
      <t>11. Kryetari vlerëson raportet e monitorimit për të gjitha programet buxhetore të njësisë së vetëqeverisjes,</t>
    </r>
  </si>
  <si>
    <r>
      <rPr>
        <sz val="11"/>
        <rFont val="Times New Roman"/>
        <family val="1"/>
      </rPr>
      <t>të përgatitura dhe të konfirmuara nga GMS-ja dhe të nënshkruara nga koordinatori i GMS-së. Për çdo rast të konstatimit të parregullsive në raporte ia dërgon për rishikim GMS-së.</t>
    </r>
  </si>
  <si>
    <r>
      <rPr>
        <sz val="11"/>
        <rFont val="Times New Roman"/>
        <family val="1"/>
      </rPr>
      <t>12. Kryetari miraton dhe dërgon për informim në këshillin e njësisë së vetëqeverisjes vendore një kopje të raportit të monitorimit e të zbatimit të buxhetit, si dhe një relacion shpjegues mbi realizimin e qëllimeve dhe objektivave të shoqëruar me treguesit e performancës së synuar dhe realizimin faktik të tyre për të gjitha programet buxhetore për vitin buxhetor pararendës. Pjesë e raportit të monitorimit të zbatimit të buxhetit janë dhe raportet mbi treguesit financiarë sipas përcaktimeve të nenit 54, të ligjit nr. 68, datë 27.4.2017 “Për financat e vetëqeverisjes vendore”.</t>
    </r>
  </si>
  <si>
    <r>
      <rPr>
        <sz val="11"/>
        <rFont val="Times New Roman"/>
        <family val="1"/>
      </rPr>
      <t>Përgjegjësitë e Këshillit të Njësisë së Vetëqeverisjes Vendore</t>
    </r>
  </si>
  <si>
    <r>
      <rPr>
        <sz val="11"/>
        <rFont val="Times New Roman"/>
        <family val="1"/>
      </rPr>
      <t>13. Këshilli i Njësisë së Vetëqeverisjes Vendore informohet dhe diskuton mbi raportet e monitorimit të zbatimit të buxhetit, të cilat paraqiten në këshill tri herë në vit (çdo 4 muaj). Gjithashtu, Këshilli ka të drejtë që për çështje specifike të kërkojë raportim të veçantë.</t>
    </r>
  </si>
  <si>
    <r>
      <rPr>
        <sz val="11"/>
        <rFont val="Times New Roman"/>
        <family val="1"/>
      </rPr>
      <t>14. Këshilli miraton raportin vjetor të konsoliduar të zbatimit të buxhetit mbi përmbushjen e qëllimeve dhe të objektivave të njësive, mbi përdorimin e fondeve publike, në mënyrë të ligjshme, me ekonomi, efektivitet dhe eficiencë për garantimin e qëndrueshmërisë së sistemit të menaxhimit financiar të njësisë së vetëqeverisjes vendore.</t>
    </r>
  </si>
  <si>
    <r>
      <rPr>
        <sz val="11"/>
        <rFont val="Times New Roman"/>
        <family val="1"/>
      </rPr>
      <t>15. Në rast se nga monitorimi i zbatimit të buxhetit konstatohet nevoja për rishpërndarje të fondeve ndërmjet programeve buxhetore, mbi bazë të informacionit të mbledhur nga raportet e monitorimit të zbatimit të buxhetit, të performancës së realizimit të objektivave kundrejt planit vjetor, duke respektuar kufijtë e miratuar në buxhetin vjetor të njësisë ose duke propozuar një buxhet shtesë, Këshilli vlerëson dhe miraton rishpërndarjen e fondeve buxhetore.</t>
    </r>
  </si>
  <si>
    <r>
      <rPr>
        <sz val="11"/>
        <rFont val="Times New Roman"/>
        <family val="1"/>
      </rPr>
      <t>16. Këshilli miraton marrjen e masave për sigurimin e qëndrueshmërisë së sistemit të menaxhimit financiar  të  njësisë  së  vetëqeverisjes  vendore  mbi  bazë  të  raporteve  katërmujore  të  monitorimit  dhe rekomandimeve sipas rastit të Ministrisë së Financave dhe Ekonomisë.</t>
    </r>
  </si>
  <si>
    <r>
      <rPr>
        <b/>
        <sz val="11"/>
        <rFont val="Times New Roman"/>
        <family val="1"/>
      </rPr>
      <t>Përgjegjësitë e nëpunësit autorizues të njësisë së vetëqeverisjes vendore</t>
    </r>
  </si>
  <si>
    <r>
      <rPr>
        <sz val="11"/>
        <rFont val="Times New Roman"/>
        <family val="1"/>
      </rPr>
      <t>17.  “Nëpunës  autorizues”  është  nëpunësi  i  nivelit  më  të  lartë  i  njësive  të  vetëqeverisjes  vendore, përgjegjës për zbatimin e sistemeve të menaxhimit financiar dhe kontrollit në të gjitha strukturat dhe programet  buxhetore,  duke  përfshirë  planifikimin,  zbatimin,  monitorimin  e  kontrolleve  të  risqeve  të lidhura  me  zbatimin  e  buxhetit,  kontabilitetin  dhe  raportimin  financiar  të  njësive  të  vetëqeverisjes vendore.</t>
    </r>
  </si>
  <si>
    <r>
      <rPr>
        <sz val="11"/>
        <rFont val="Times New Roman"/>
        <family val="1"/>
      </rPr>
      <t>18. Nëpunësi autorizues i nivelit të dytë është drejtuesi i njësisë shpenzuese të varësisë me të njëjtat përgjegjësi të nëpunësit autorizues për njësinë shpenzuese që drejton.</t>
    </r>
  </si>
  <si>
    <r>
      <rPr>
        <sz val="11"/>
        <rFont val="Times New Roman"/>
        <family val="1"/>
      </rPr>
      <t>19. Nëpunësi autorizues i njësisë së vetëqeverisjes vendore përgjigjet dhe raporton në këshillin e njësisë së  vetëqeverisjes  vendore  për  përgatitjen,  kontrollin  e  brendshëm  financiar  publik,  monitorimin, raportimin, kontabilitetin dhe auditimin e brendshëm të buxhetit, për të gjitha funksionet e njësive të vetëqeverisjes vendore.</t>
    </r>
  </si>
  <si>
    <r>
      <rPr>
        <sz val="11"/>
        <rFont val="Times New Roman"/>
        <family val="1"/>
      </rPr>
      <t>20. Nëpunësi autorizues i njësisë së vetëqeverisjes vendore i paraqet këshillit, sa herë që kërkohet, por jo më pak se tri raporte katërmujore të monitorimit të zbatimit të buxhetit.</t>
    </r>
  </si>
  <si>
    <r>
      <rPr>
        <sz val="11"/>
        <rFont val="Times New Roman"/>
        <family val="1"/>
      </rPr>
      <t>21. Nëpunësi autorizues ka përgjegjësi të plotë për koordinimin e procesit të monitorimit të buxhetit vjetor. Ai është përgjegjës për monitorimin në mënyrë periodike dhe të vazhdueshme të performancës së objektivave dhe performancës së produkteve në sasi dhe vlerë, si dhe për propozimin e zgjidhjeve te kryetari  i  njësisë  së  vetëqeverisjes  vendore  (kur  kjo  kompetencë  është  deleguar)  për  përmirësimin  e performancës kur identifikon shmangie të mëdha ndaj planit.</t>
    </r>
  </si>
  <si>
    <r>
      <rPr>
        <sz val="11"/>
        <rFont val="Times New Roman"/>
        <family val="1"/>
      </rPr>
      <t>22. Nëpunësi autorizues publikon raportet e monitorimit të zbatimit të buxhetit në faqen zyrtare të njësisë,  brenda  30  ditëve  pas  përfundimit  të  periudhës  së  raportimit,  dhe  një  kopje  e  tyre  i  dërgohet Ministrisë së Financave dhe Ekonomisë.</t>
    </r>
  </si>
  <si>
    <r>
      <rPr>
        <sz val="11"/>
        <rFont val="Times New Roman"/>
        <family val="1"/>
      </rPr>
      <t>23. Nëpunësi autorizues, brenda 30 ditëve pas përfundimit të periudhës së raportimit duhet të dërgojë në Ministrinë e Financave dhe Ekonomisë, raportet katërmujore dhe vjetore të monitorimit të zbatimit të buxhetit për performancën financiare, produktet e realizuara për çdo program të përcaktuar në vitin e parë të dokumentit përfundimtar të Programit Buxhetor Afatmesëm, sipas formateve dhe standardeve pjesë e këtij udhëzimi.</t>
    </r>
  </si>
  <si>
    <r>
      <rPr>
        <sz val="11"/>
        <rFont val="Times New Roman"/>
        <family val="1"/>
      </rPr>
      <t>24. Nëpunësi autorizues në rolin e koordinatorit të GMS-së gjatë procesit të monitorimit të buxhetit vjetor:</t>
    </r>
  </si>
  <si>
    <r>
      <rPr>
        <sz val="11"/>
        <rFont val="Times New Roman"/>
        <family val="1"/>
      </rPr>
      <t>- Rishikon raportet e monitorimit të nënshkruara nga Ekipi i Menaxhimit të Programit (EMP) për të gjitha programet që përdor njësia e vetëqeverisjes vendore;</t>
    </r>
  </si>
  <si>
    <r>
      <rPr>
        <sz val="11"/>
        <rFont val="Times New Roman"/>
        <family val="1"/>
      </rPr>
      <t>- Vlerëson realizimin e treguesve të performancës së planifikuar për arritjen e qëllimit, objektivave të programeve  të  shpenzimeve,  si  dhe  realizimin  e  produkteve  përkatëse,  duke  vlerësuar  në  mënyrë  të</t>
    </r>
  </si>
  <si>
    <r>
      <rPr>
        <sz val="11"/>
        <rFont val="Times New Roman"/>
        <family val="1"/>
      </rPr>
      <t>veçantë  arritjet  e  objektivave  të  politikës  së  programit  të  njësisë.  Verifikon  shpjegimet  e  dhëna  për shmangiet  më  të  theksuara  nga  plani  i  performancës  së  programeve  (treguesit  e  monitorimit  të performancës së programeve buxhetore).</t>
    </r>
  </si>
  <si>
    <r>
      <rPr>
        <sz val="11"/>
        <rFont val="Times New Roman"/>
        <family val="1"/>
      </rPr>
      <t>- Vlerëson masat korrigjuese që propozohen të ndërmerren, përcakton nëse duhen ndërmarrë veprime të mëtejshme dhe ku do të konsistojnë ato.</t>
    </r>
  </si>
  <si>
    <r>
      <rPr>
        <sz val="11"/>
        <rFont val="Times New Roman"/>
        <family val="1"/>
      </rPr>
      <t>- Kërkon rishikimin e raporteve të përgatitura nga drejtuesit e EMP-së nëse është e nevojshme.</t>
    </r>
  </si>
  <si>
    <r>
      <rPr>
        <sz val="11"/>
        <rFont val="Times New Roman"/>
        <family val="1"/>
      </rPr>
      <t>- Miraton dhe nënshkruan raportin përfundimtar për të gjitha programet e shpenzimeve buxhetore të njësisë. Një kopje të raportit e dërgon në Ministrinë e Financave dhe Ekonomisë.</t>
    </r>
  </si>
  <si>
    <r>
      <rPr>
        <sz val="11"/>
        <rFont val="Times New Roman"/>
        <family val="1"/>
      </rPr>
      <t>25. Nëpunësi autorizues publikon në faqen zyrtare të njësisë, raportet e monitorimit, brenda 30 ditëve pas përfundimit të periudhës së raportimit.</t>
    </r>
  </si>
  <si>
    <r>
      <rPr>
        <sz val="11"/>
        <rFont val="Times New Roman"/>
        <family val="1"/>
      </rPr>
      <t>26. Me kërkesë të Këshillit, nëpunësi autorizues i njësisë së vetëqeverisjes vendore raporton gjatë vitit edhe për çështje të tjera, që kanë lidhje me zbatimin e buxhetit dhe kontrollin e brendshëm financiar publik.</t>
    </r>
  </si>
  <si>
    <r>
      <rPr>
        <b/>
        <sz val="11"/>
        <rFont val="Times New Roman"/>
        <family val="1"/>
      </rPr>
      <t>Përgjegjësitë e nëpunësit zbatues</t>
    </r>
  </si>
  <si>
    <r>
      <rPr>
        <sz val="11"/>
        <rFont val="Times New Roman"/>
        <family val="1"/>
      </rPr>
      <t>27. Nëpunësi zbatues është përgjegjës dhe i raporton nëpunësit autorizues të njësisë, si dhe drejtuesve të programeve, informacionin e nevojshëm financiar për përgatitjen e raporteve përkatëse të monitorimit.</t>
    </r>
  </si>
  <si>
    <r>
      <rPr>
        <sz val="11"/>
        <rFont val="Times New Roman"/>
        <family val="1"/>
      </rPr>
      <t>28. Nëpunësi zbatues ka rolin e sekretarit të grupit të menaxhimit strategjik të njësisë së vetëqeverisjes vendore.  Ai  mbështet  nëpunësin  autorizues  gjatë  procesit  të  përgatitjes  së  raporteve  të  monitorimit, nëpërmjet:</t>
    </r>
  </si>
  <si>
    <r>
      <rPr>
        <sz val="11"/>
        <rFont val="Times New Roman"/>
        <family val="1"/>
      </rPr>
      <t>-  Përgatitjes  së  informacionit  financiar  për  shpenzimet  faktike  sipas:  programeve;  klasifikimit ekonomik të programit përkatës të periudhës së raportimit;</t>
    </r>
  </si>
  <si>
    <r>
      <rPr>
        <sz val="11"/>
        <rFont val="Times New Roman"/>
        <family val="1"/>
      </rPr>
      <t>-  Informimit  të  drejtuesve  e  programeve  për  çdo  ndryshim  në  shpërndarjen  e  shpenzimeve  të miratuara nga Grupi për Menaxhim Strategjik gjatë procesit të menaxhimit të shpenzimeve;</t>
    </r>
  </si>
  <si>
    <r>
      <rPr>
        <sz val="11"/>
        <rFont val="Times New Roman"/>
        <family val="1"/>
      </rPr>
      <t>- Analizave financiare dhe jofinanciare (marrë kryesisht nga marrëveshjet kontraktuale dhe atyre të prokurimeve) për vitet e kaluara dhe vitin korrent; kryerjes së analizave përkatëse bazuar në informacionin financiar dhe jofinanciar të viteve të kaluara dhe vitit buxhetor aktual;</t>
    </r>
  </si>
  <si>
    <r>
      <rPr>
        <sz val="11"/>
        <rFont val="Times New Roman"/>
        <family val="1"/>
      </rPr>
      <t>- Oponencës ndaj drejtuesve të programeve gjatë procesit të diskutimit të raporteve të monitorimit të programeve përkatëse;</t>
    </r>
  </si>
  <si>
    <r>
      <rPr>
        <sz val="11"/>
        <rFont val="Times New Roman"/>
        <family val="1"/>
      </rPr>
      <t>- Hartimit të informacionit përmbledhës të shpenzimeve faktike të njësisë, nënshkrimit të planit të shpenzimeve dhe paraqitjes së tyre te nëpunësi autorizues;</t>
    </r>
  </si>
  <si>
    <r>
      <rPr>
        <sz val="11"/>
        <rFont val="Times New Roman"/>
        <family val="1"/>
      </rPr>
      <t>-  Mbledhjes,  përditësimit  dhe  informimit  për  treguesit  financiarë  sipas  përcaktimeve  në  ligjin  nr.</t>
    </r>
  </si>
  <si>
    <r>
      <rPr>
        <sz val="11"/>
        <rFont val="Times New Roman"/>
        <family val="1"/>
      </rPr>
      <t>68/2017 “Për financat e vetëqeverisjes vendore”.</t>
    </r>
  </si>
  <si>
    <r>
      <rPr>
        <sz val="11"/>
        <rFont val="Times New Roman"/>
        <family val="1"/>
      </rPr>
      <t>29. Nëpunësi zbatues ndihmon drejtuesit e programeve në llogaritjen e kostove për njësi të produkteve sipas  programeve.  Ai  ndihmon  në  identifikimin  e  mundësive  buxhetore  për  mbulimin  e  kostove  për realizimin e produkteve që nuk mund të financohen plotësisht ose është i pamundur financimi i tyre me burimet e disponueshme ose rishpërndarjen e burimeve financiare brenda programit buxhetor.</t>
    </r>
  </si>
  <si>
    <r>
      <rPr>
        <sz val="11"/>
        <rFont val="Times New Roman"/>
        <family val="1"/>
      </rPr>
      <t>30. Nëpunësi zbatues bashkëpunon me drejtuesit e EMP-së dhe nëpunësit autorizues të nivelit të dytë, si dhe me anëtarët e ekipeve të menaxhimit të Programit për të identifikuar zgjidhjen e problemeve, në rastin e mospërputhjeve ndaj planit të treguesve të performancës së monitorimit të programeve.</t>
    </r>
  </si>
  <si>
    <r>
      <rPr>
        <b/>
        <sz val="11"/>
        <rFont val="Times New Roman"/>
        <family val="1"/>
      </rPr>
      <t>Përgjegjësitë e drejtuesit të Ekipit të Menaxhimit të Programit</t>
    </r>
  </si>
  <si>
    <r>
      <rPr>
        <sz val="11"/>
        <rFont val="Times New Roman"/>
        <family val="1"/>
      </rPr>
      <t>31.  Drejtuesi i  Ekipit të  Menaxhimit  të  Programit  (DEMP)  është  përgjegjës dhe  raporton përpara nëpunësit autorizues për realizimin e qëllimeve, objektivave dhe produkteve të programit gjatë procesit të zbatimit të buxhetit dhe propozon masa korrigjuese në rast kur kjo është e nevojshme.</t>
    </r>
  </si>
  <si>
    <r>
      <rPr>
        <sz val="11"/>
        <rFont val="Times New Roman"/>
        <family val="1"/>
      </rPr>
      <t>32. Drejtuesit e Ekipit të Menaxhimit të Programit janë përgjegjës përpara nëpunësit autorizues për raportimin në kohë, dhe sipas standardeve të përcaktuara në këtë udhëzim të produkteve për programin përkatës që drejtojnë.</t>
    </r>
  </si>
  <si>
    <r>
      <rPr>
        <sz val="11"/>
        <rFont val="Times New Roman"/>
        <family val="1"/>
      </rPr>
      <t>33. Drejtuesit e programit kanë përgjegjësinë për të marrë pjesë në takimet e Grupit për Menaxhimin Strategjik, në çdo diskutim, si dhe në vendimmarrjet përkatëse që kanë ndikim mbi programin të cilin drejtojnë.</t>
    </r>
  </si>
  <si>
    <r>
      <rPr>
        <sz val="11"/>
        <rFont val="Times New Roman"/>
        <family val="1"/>
      </rPr>
      <t>34. Në mënyrë specifike ata janë përgjegjës, për:</t>
    </r>
  </si>
  <si>
    <r>
      <rPr>
        <sz val="11"/>
        <rFont val="Times New Roman"/>
        <family val="1"/>
      </rPr>
      <t>- Hartimin e planit katërmujor të produkteve në sasi dhe në vlerë duke respektuar tavanet e përcaktuara në ligjin e buxhetit vjetor.</t>
    </r>
  </si>
  <si>
    <r>
      <rPr>
        <sz val="11"/>
        <rFont val="Times New Roman"/>
        <family val="1"/>
      </rPr>
      <t>- Mbledhjen e të dhënave në lidhje me performancën e objektivave, performancën mbi secilin produkt në fund të katërmujorit dhe krahasimin e të dhënave faktike me planin e periudhës;</t>
    </r>
  </si>
  <si>
    <r>
      <rPr>
        <sz val="11"/>
        <rFont val="Times New Roman"/>
        <family val="1"/>
      </rPr>
      <t>-  Analizën  e  shkaqeve  të  mospërputhjeve/  shmangieve  dhe  marrjen  e  vendimeve  në  lidhje  me veprimet korrigjuese, të nevojshme për përmirësimin e situatës;</t>
    </r>
  </si>
  <si>
    <r>
      <rPr>
        <sz val="11"/>
        <rFont val="Times New Roman"/>
        <family val="1"/>
      </rPr>
      <t>- Në rast se një nga arsyet e shmangies ka qenë planifikimi i pasaktë atëherë është i nevojshëm rishikimi</t>
    </r>
  </si>
  <si>
    <r>
      <rPr>
        <sz val="11"/>
        <rFont val="Times New Roman"/>
        <family val="1"/>
      </rPr>
      <t>i  planit  dhe  përgatitja  e  një  përmbledhjeje  të  rishikuar  katërmujore  të  shpenzimeve  dhe  realizimit  të produkteve të programeve.</t>
    </r>
  </si>
  <si>
    <r>
      <rPr>
        <sz val="11"/>
        <rFont val="Times New Roman"/>
        <family val="1"/>
      </rPr>
      <t>- Përgatitjen/rishikimin dhe nënshkrimin e raportit përmbledhës mbi bazën e raporteve paraprake të përgatitura nga anëtarët e EMP-së dhe dërgimin e tij tek anëtarët e GMS-së. Ky  raport përmban:</t>
    </r>
  </si>
  <si>
    <r>
      <rPr>
        <sz val="11"/>
        <rFont val="Times New Roman"/>
        <family val="1"/>
      </rPr>
      <t>- Të dhëna në lidhje me performancën e objektivave;</t>
    </r>
  </si>
  <si>
    <r>
      <rPr>
        <sz val="11"/>
        <rFont val="Times New Roman"/>
        <family val="1"/>
      </rPr>
      <t>- Të dhëna në lidhje me performancën e çdo produkti;</t>
    </r>
  </si>
  <si>
    <r>
      <rPr>
        <sz val="11"/>
        <rFont val="Times New Roman"/>
        <family val="1"/>
      </rPr>
      <t>- Analizën që shpjegon mospërputhjet e rëndësishme në lidhje me planin e periudhës;</t>
    </r>
  </si>
  <si>
    <r>
      <rPr>
        <sz val="11"/>
        <rFont val="Times New Roman"/>
        <family val="1"/>
      </rPr>
      <t>- Veprimet korrigjuese që EMP-ja ka ndërmarrë ose që planifikon të ndërmarrë;</t>
    </r>
  </si>
  <si>
    <r>
      <rPr>
        <sz val="11"/>
        <rFont val="Times New Roman"/>
        <family val="1"/>
      </rPr>
      <t>- Përmbledhjen e përditësuar të shpenzimeve dhe realizimit të produkteve;</t>
    </r>
  </si>
  <si>
    <r>
      <rPr>
        <sz val="11"/>
        <rFont val="Times New Roman"/>
        <family val="1"/>
      </rPr>
      <t>- Rekomandimet për veprime të mëtejshme për përmirësimin e situatës që i propozohen GMS-së për vendimmarrje;</t>
    </r>
  </si>
  <si>
    <r>
      <rPr>
        <sz val="11"/>
        <rFont val="Times New Roman"/>
        <family val="1"/>
      </rPr>
      <t>- Identifikimin e ndikimit të çdo ndryshimi në realizimin e planit të vitit buxhetor në përgatitjen e kërkesave për PBA-në e ardhshme;</t>
    </r>
  </si>
  <si>
    <r>
      <rPr>
        <sz val="11"/>
        <rFont val="Times New Roman"/>
        <family val="1"/>
      </rPr>
      <t>- Organizimin e takimeve të ekipit të menaxhimit të programit në etapa të ndryshme të procesit të monitorimit, sidomos përpara periudhave të raportimit;</t>
    </r>
  </si>
  <si>
    <r>
      <rPr>
        <sz val="11"/>
        <rFont val="Times New Roman"/>
        <family val="1"/>
      </rPr>
      <t>- Harmonizimin e qëndrimeve kur anëtarët e EMP-së kanë mendime të ndryshme në lidhje me situata të caktuara dhe raportimin te koordinatori i GMS-së nëse nuk harmonizohen qëndrimet;</t>
    </r>
  </si>
  <si>
    <r>
      <rPr>
        <sz val="11"/>
        <rFont val="Times New Roman"/>
        <family val="1"/>
      </rPr>
      <t xml:space="preserve">- Miratimin e të dhënave që hidhen në mënyrë elektronike (instrument financiar ose </t>
    </r>
    <r>
      <rPr>
        <i/>
        <sz val="11"/>
        <rFont val="Times New Roman"/>
        <family val="1"/>
      </rPr>
      <t xml:space="preserve">software </t>
    </r>
    <r>
      <rPr>
        <sz val="11"/>
        <rFont val="Times New Roman"/>
        <family val="1"/>
      </rPr>
      <t>i përdorur për këtë qëllim)/data bazën e njësisë së vetëqeverisjes vendore për monitorimin e zbatimit të buxhetit.</t>
    </r>
  </si>
  <si>
    <r>
      <rPr>
        <sz val="11"/>
        <rFont val="Times New Roman"/>
        <family val="1"/>
      </rPr>
      <t>35. Mbi bazën e produkteve të përcaktuara drejtuesi i programit ka përgjegjësi të vlerësojë risqet që ndikojnë në arritjen e këtyre produkteve, mënyrën e trajtimit të tyre, si dhe kostot për minimizimin e risqeve. Risqet renditen sipas impaktit në realizimin e objektivit sipas të cilit është i lidhur produkti dhe diskutohen në Grupin e Menaxhimit Strategjik.</t>
    </r>
  </si>
  <si>
    <r>
      <rPr>
        <b/>
        <sz val="11"/>
        <rFont val="Times New Roman"/>
        <family val="1"/>
      </rPr>
      <t>Përgjegjësitë e anëtarëve të Ekipit të Menaxhimit të Programit</t>
    </r>
  </si>
  <si>
    <r>
      <rPr>
        <sz val="11"/>
        <rFont val="Times New Roman"/>
        <family val="1"/>
      </rPr>
      <t>36.  Anëtarët  e  Ekipit  të  Menaxhimit  të  Programit  janë  ekspertë  të  fushës  së  programit  përkatës buxhetor/nëpunës autorizues të nivelit të dytë, përgjegjës për menaxhimin e programeve/ projekteve që ata drejtojnë dhe përgjigjen për punën e tyre te drejtuesi i programit.</t>
    </r>
  </si>
  <si>
    <r>
      <rPr>
        <sz val="11"/>
        <rFont val="Times New Roman"/>
        <family val="1"/>
      </rPr>
      <t>37. Anëtarët e Ekipit të Menaxhimit të Programit janë përgjegjës për realizimin e detyrave teknike për zbatimin  e  procedurave  të  monitorimit  të  programit  sipas  këtij  udhëzimi,  të  cilat  lidhen  direkt  me performancën e produkteve të programit të tyre, të dhëna në sasi dhe në vlerë financiare, duke identifikuar problematikat e  hasura  në rast  shmangieje  ndaj  planit,  si  dhe  duke  bërë  rekomandimet  përkatëse  për përmirësimin e situatës. Anëtarët e Ekipit të Menaxhimit të Programeve kanë për detyrë:</t>
    </r>
  </si>
  <si>
    <r>
      <rPr>
        <sz val="11"/>
        <rFont val="Times New Roman"/>
        <family val="1"/>
      </rPr>
      <t>-  Të  respektojnë  afatet,  cilësinë  dhe  standardet  e  raportimit  të  performancës  së  produkteve  për programin përkatës sipas formateve dhe kërkesave të këtij udhëzimi;</t>
    </r>
  </si>
  <si>
    <r>
      <rPr>
        <sz val="11"/>
        <rFont val="Times New Roman"/>
        <family val="1"/>
      </rPr>
      <t>- Të ndjekin udhëzimet e koordinatorit të GMS-së;</t>
    </r>
  </si>
  <si>
    <r>
      <rPr>
        <sz val="11"/>
        <rFont val="Times New Roman"/>
        <family val="1"/>
      </rPr>
      <t>- Të marrin pjesë në takimet e EMP-së, sipas kalendarit të aktiviteteve të Ekipit të Menaxhimit të Programit të hartuar nga drejtuesi i programit;</t>
    </r>
  </si>
  <si>
    <r>
      <rPr>
        <sz val="11"/>
        <rFont val="Times New Roman"/>
        <family val="1"/>
      </rPr>
      <t>- Të kontribuojnë në përgatitjen e raportit të monitorimit;</t>
    </r>
  </si>
  <si>
    <r>
      <rPr>
        <sz val="11"/>
        <rFont val="Times New Roman"/>
        <family val="1"/>
      </rPr>
      <t>-  Të  mbledhin,  përditësojnë  dhe  raportojnë  në  mënyrë  periodike  treguesit  e  monitorimit  të performancës së programit buxhetor ku ata bëjnë pjesë;</t>
    </r>
  </si>
  <si>
    <r>
      <rPr>
        <sz val="11"/>
        <rFont val="Times New Roman"/>
        <family val="1"/>
      </rPr>
      <t>- Të koordinojnë me nëpunësin zbatues gjatë procesit të raportimit.</t>
    </r>
  </si>
  <si>
    <r>
      <rPr>
        <sz val="11"/>
        <rFont val="Times New Roman"/>
        <family val="1"/>
      </rPr>
      <t>38.  EMP-ja  mban  përgjegjësi  për  performancën  e  produkteve  të  planifikuara  të  programit  që  ata përfaqësojnë.</t>
    </r>
  </si>
  <si>
    <r>
      <rPr>
        <sz val="11"/>
        <rFont val="Times New Roman"/>
        <family val="1"/>
      </rPr>
      <t>39.  Mbi  bazën  e  produkteve  të  përcaktuara  Ekipi  i  Menaxhimit  të  Programit  ka  përgjegjësi  të identifikojë risqet që ndikojnë arritjen e këtyre produkteve edhe objektivave për të cilët shërbejnë këto produkte, si dhe kostot për minimizimin e tyre dhe në vijim të hartojë regjistrin e riskut për programin që menaxhojnë.</t>
    </r>
  </si>
  <si>
    <r>
      <rPr>
        <b/>
        <sz val="11"/>
        <rFont val="Times New Roman"/>
        <family val="1"/>
      </rPr>
      <t>Roli i Ministrisë së Financave dhe Ekonomisë në procesin e monitorimit të buxhetit</t>
    </r>
  </si>
  <si>
    <r>
      <rPr>
        <sz val="11"/>
        <rFont val="Times New Roman"/>
        <family val="1"/>
      </rPr>
      <t>40.  Ministri  i  Financave  dhe  Ekonomisë,  monitoron  periodikisht,  zbatimin  dhe  përputhshmërinë  e veprimtarisë financiare të njësive të vetëqeverisjes vendore me legjislacionin në fuqi dhe ndërhyn në rastet e përcaktuara në ligjin nr. 9936/2008 “Për menaxhimin e sistemit buxhetor në Republikën e Shqipërisë”, i ndryshuar, ligjin nr. 68/2017 “Për financat e vetëqeverisjes vendore”, si edhe në akte të tjera ligjore në fuqi.</t>
    </r>
  </si>
  <si>
    <r>
      <rPr>
        <sz val="11"/>
        <rFont val="Times New Roman"/>
        <family val="1"/>
      </rPr>
      <t>41. Ministria e Financave dhe Ekonomisë merr raporte periodike të monitorimit për performancën e produkteve dhe të shpenzimeve nga njësitë e vetëqeverisjes vendore.</t>
    </r>
  </si>
  <si>
    <r>
      <rPr>
        <sz val="11"/>
        <rFont val="Times New Roman"/>
        <family val="1"/>
      </rPr>
      <t>42.  Për  raportimet  e  ndërmjetme  kur  nga  ana  e  Ministrisë  së  Financave  dhe  Ekonomisë  vihet  re problematikë serioze në zbatimin e buxhetit të njësisë së vetëqeverisjes vendore, ministri i Financave dhe Ekonomisë  përgatit  një  raport  me  komente  e  rekomandime  dhe  ia  dërgon  kryetarit  dhe  Këshillit  të</t>
    </r>
  </si>
  <si>
    <r>
      <rPr>
        <sz val="11"/>
        <rFont val="Times New Roman"/>
        <family val="1"/>
      </rPr>
      <t>Njësisë së Vetëqeverisjes Vendore.</t>
    </r>
  </si>
  <si>
    <r>
      <rPr>
        <sz val="11"/>
        <rFont val="Times New Roman"/>
        <family val="1"/>
      </rPr>
      <t>43. Ministria e Financave dhe Ekonomisë, përgatit një raport me komente dhe rekomandime, brenda 30 ditëve pas dërgimit të raportit vjetor të monitorimit të zbatimit të buxhetit të njësisë së vetëqeverisjes vendore, mbështetur në raportin e treguesve të performancës vjetore të objektivave dhe produkteve dhe të shpenzimeve të realizuara kundrejt planit vjetor të njësisë së vetëqeverisjes vendore.</t>
    </r>
  </si>
  <si>
    <r>
      <rPr>
        <sz val="11"/>
        <rFont val="Times New Roman"/>
        <family val="1"/>
      </rPr>
      <t>44. Ministria e Financave dhe Ekonomisë i dërgon një kopje të këtij raporti kryetarit dhe Këshillit të Njësisë së Vetëqeverisjes Vendore. Raporti publikohet në faqen zyrtare të Ministrisë së Financave dhe Ekonomisë.</t>
    </r>
  </si>
  <si>
    <r>
      <rPr>
        <sz val="11"/>
        <rFont val="Times New Roman"/>
        <family val="1"/>
      </rPr>
      <t>III. PROCEDURAT PËR PROCESIN E MONITORIMIT</t>
    </r>
  </si>
  <si>
    <r>
      <rPr>
        <b/>
        <sz val="11"/>
        <rFont val="Times New Roman"/>
        <family val="1"/>
      </rPr>
      <t>Përcaktimi i vitit korrent</t>
    </r>
  </si>
  <si>
    <r>
      <rPr>
        <sz val="11"/>
        <rFont val="Times New Roman"/>
        <family val="1"/>
      </rPr>
      <t>45.  Viti  i  cili  do  të  monitorohet,  është  viti  i  parë  i  PBA-së,  që  i  korrespondon  vitit  buxhetor korrent/aktual. Kur procesi i PBA-së të ketë përfunduar, për vitin korrent janë përcaktuar:</t>
    </r>
  </si>
  <si>
    <r>
      <rPr>
        <sz val="11"/>
        <rFont val="Times New Roman"/>
        <family val="1"/>
      </rPr>
      <t>a)  Shpërndarja  e  fondeve  sipas  programeve  dhe  zërave  të  klasifikimit  ekonomik  të  shpenzimeve (artikujve), si dhe shpërndarja e fondeve për projektet, produktet;</t>
    </r>
  </si>
  <si>
    <r>
      <rPr>
        <sz val="11"/>
        <rFont val="Times New Roman"/>
        <family val="1"/>
      </rPr>
      <t>b) Produktet e parashikuara për secilin program;</t>
    </r>
  </si>
  <si>
    <r>
      <rPr>
        <sz val="11"/>
        <rFont val="Times New Roman"/>
        <family val="1"/>
      </rPr>
      <t>c) Kosto për njësi e planifikuar për secilin produkt;</t>
    </r>
  </si>
  <si>
    <r>
      <rPr>
        <sz val="11"/>
        <rFont val="Times New Roman"/>
        <family val="1"/>
      </rPr>
      <t>d) Ndarje 4-mujore për shpenzimet sipas produkteve;</t>
    </r>
  </si>
  <si>
    <r>
      <rPr>
        <sz val="11"/>
        <rFont val="Times New Roman"/>
        <family val="1"/>
      </rPr>
      <t>e) Zbatimi i planit strategjik të zhvillimit të njësisë së vetëqeverisjes vendore (planit të përgjithshëm vendor), strategjive sektoriale.</t>
    </r>
  </si>
  <si>
    <r>
      <rPr>
        <sz val="11"/>
        <rFont val="Times New Roman"/>
        <family val="1"/>
      </rPr>
      <t>46.  Pas  marrjes  së  udhëzimit  plotësues  të  ministrit  të  Financave  dhe  Ekonomisë,  për  zbatimin  e buxhetit vjetor, koordinatori i GMS-së udhëzon EMP-në të fillojë përgatitjen e raporteve të monitorimit sipas  formateve,  afateve  dhe  standardeve  të  përcaktuara  në  udhëzimin  standard  dhe  plotësues  të monitorimit të zbatimit të buxhetit. Koordinatori i GMS-së përcakton datat e mbledhjeve të GMS-së që do të kryhen për të shqyrtuar raportet e monitorimit.</t>
    </r>
  </si>
  <si>
    <r>
      <rPr>
        <sz val="11"/>
        <rFont val="Times New Roman"/>
        <family val="1"/>
      </rPr>
      <t>47. Procesi i përgatitjes së raportit të monitorimit duhet të nisë që në fillim të vitit. Drejtuesi i EMP- së, me qëllim sigurimin e të dhënave, duhet të koordinojë punën me specialistët teknikë përgjegjës për mbledhjen,  përpunimin,  analizën,  publikimin  e  të  dhënave,  veçanërisht  me  ata  që  kanë  lidhje  me shpenzimet dhe me statistikat.</t>
    </r>
  </si>
  <si>
    <r>
      <rPr>
        <b/>
        <sz val="11"/>
        <rFont val="Times New Roman"/>
        <family val="1"/>
      </rPr>
      <t>Procedura për përgatitjen e raporteve katërmujore të monitorimit</t>
    </r>
  </si>
  <si>
    <r>
      <rPr>
        <sz val="11"/>
        <rFont val="Times New Roman"/>
        <family val="1"/>
      </rPr>
      <t>48. Procesi i raportimit mbi performancën e produkteve për secilin program kërkon përgatitjen e tri raporteve  periodike  të  monitorimit  në  vit.  Raporti  i  katërmujorit  të  parë  dhe  katërmujorit  të  dytë dorëzohen në Këshillin e Njësisë së Vetëqeverisjes Vendore dhe në drejtorinë përgjegjëse për financat vendore në Ministrinë e Financave dhe Ekonomisë deri në fund të javës së katërt mbas përfundimit të katërmujorit  dhe, konkretisht, deri më 30 maj; 30 shtator, ndërsa raporti vjetor, brenda muajit shkurt të vitit të ardhshëm.</t>
    </r>
  </si>
  <si>
    <r>
      <rPr>
        <sz val="11"/>
        <rFont val="Times New Roman"/>
        <family val="1"/>
      </rPr>
      <t>49.  EMP-ja  nën  drejtimin  e  drejtuesit  të  Ekipit  vlerëson  ecurinë  e  treguesve  të  monitorimit  të performancës së programeve, përgatit raportet përkatëse dhe propozon masa korrigjuese kur vihen re shmangie kundrejt planit. EMP-ja duhet të rishikojë çdo mospërputhje, të konsultojë stafin teknik kur është e nevojshme dhe të shpjegojë arsyet e mospërputhjeve. Kur rishikohet buxheti dhe/ose PBA-ja, EMP-ja propozon rishikimin e planit të treguesve të monitorimit të performancës.</t>
    </r>
  </si>
  <si>
    <r>
      <rPr>
        <sz val="11"/>
        <rFont val="Times New Roman"/>
        <family val="1"/>
      </rPr>
      <t>50. DEMP-ja mbledh, përditëson dhe raporton te GMS-ja mbi të dhënat e treguesve të monitorimit të performancës së programeve për të cilat ata janë përgjegjës. Treguesit e monitorimit japin informacion për objektivat dhe produktet e programeve përkatëse.</t>
    </r>
  </si>
  <si>
    <r>
      <rPr>
        <sz val="11"/>
        <rFont val="Times New Roman"/>
        <family val="1"/>
      </rPr>
      <t>51. Mbi bazën e analizës së treguesve të performancës EMP-ja propozon ndryshime në strukturën e planit të shpenzimeve nëse ka shmangie, në mënyrë që të arrihen produktet e programeve për periudhat pasardhëse. Raporti i monitorimit jep masën e realizimit në përqindje të treguesve të performancës midis realizimit faktik dhe planit përkatës të tyre.</t>
    </r>
  </si>
  <si>
    <r>
      <rPr>
        <sz val="11"/>
        <rFont val="Times New Roman"/>
        <family val="1"/>
      </rPr>
      <t>52. Kur EMP-ja ka sqaruar arsyet e mospërputhjeve dhe ka përcaktuar masat korrigjuese që do të ndërmerren, drejtuesi i EMP-së përgatit, nënshkruan dhe dërgon te GMS-ja një raport, i cili përmban:</t>
    </r>
  </si>
  <si>
    <r>
      <rPr>
        <sz val="11"/>
        <rFont val="Times New Roman"/>
        <family val="1"/>
      </rPr>
      <t>- Monitorimin e treguesve të performancës së programeve buxhetore sipas standardeve të miratuara në këtë udhëzim;</t>
    </r>
  </si>
  <si>
    <r>
      <rPr>
        <sz val="11"/>
        <rFont val="Times New Roman"/>
        <family val="1"/>
      </rPr>
      <t>- Relacion shpjegues për mospërputhjet kundrejt planit të periudhës raportuese;</t>
    </r>
  </si>
  <si>
    <r>
      <rPr>
        <sz val="11"/>
        <rFont val="Times New Roman"/>
        <family val="1"/>
      </rPr>
      <t>- Masat korrigjuese që duhen ndërmarrë në rast mospërputhjeje.</t>
    </r>
  </si>
  <si>
    <r>
      <rPr>
        <sz val="11"/>
        <rFont val="Times New Roman"/>
        <family val="1"/>
      </rPr>
      <t>53. Në bazë të rekomandimeve/masave korrigjuese të propozuara nga EMP-ja, si më sipër, GMS-ja propozon te kryetari i njësisë së vetëqeverisjes vendore ndërmarrjen e veprimeve përkatëse korrigjuese. Disa masa që kërkojnë vendimmarrje të kryetarit të njësisë apo Këshillit të njësisë, janë:</t>
    </r>
  </si>
  <si>
    <r>
      <rPr>
        <sz val="11"/>
        <rFont val="Times New Roman"/>
        <family val="1"/>
      </rPr>
      <t>- Transferime fondesh ndërmjet programeve buxhetore;</t>
    </r>
  </si>
  <si>
    <r>
      <rPr>
        <sz val="11"/>
        <rFont val="Times New Roman"/>
        <family val="1"/>
      </rPr>
      <t>- Transferim fondesh ndërmjet njësive shpenzuese të njësisë së vetëqeverisjes vendore;</t>
    </r>
  </si>
  <si>
    <r>
      <rPr>
        <sz val="11"/>
        <rFont val="Times New Roman"/>
        <family val="1"/>
      </rPr>
      <t>- Rishpërndarjet ndërmjet zërave të shpenzimeve korrente, brenda të njëjtit program.</t>
    </r>
  </si>
  <si>
    <r>
      <rPr>
        <sz val="11"/>
        <rFont val="Times New Roman"/>
        <family val="1"/>
      </rPr>
      <t>54. Në raportin e monitorimit të katërmujorit të dytë (tetëmujorit) duhet përgatitur një informacion shtesë lidhur me parashikimin e realizimit të pritshëm të vitit korrent për të gjitha produktet e programeve të shpenzimeve të njësisë së vetëqeverisjes vendore, si dhe për nivelin e realizimit të  shpenzimeve të parashikuara.</t>
    </r>
  </si>
  <si>
    <r>
      <rPr>
        <sz val="11"/>
        <rFont val="Times New Roman"/>
        <family val="1"/>
      </rPr>
      <t>55. Raportet e EMP-së marrin dakordësinë e të gjithë Ekipit, në të kundërt, kur ka mosmarrëveshje drejtuesi  i  EMP-së  e  paraqet  qëndrimin  e  ndryshëm  në  GMS,  si  një  pikë  të  veçantë  të  raportit përfundimtar për GMS-në.</t>
    </r>
  </si>
  <si>
    <r>
      <rPr>
        <sz val="11"/>
        <rFont val="Times New Roman"/>
        <family val="1"/>
      </rPr>
      <t>56. Raportet e monitorimit të të gjitha EMP-ve, të cilat janë prezantuar dhe miratuar nga GMS-ja përmblidhen në një raport përfundimtar monitorimi dhe nënshkruhen nga koordinatori i GMS-së dhe drejtuesit e EMP-ve. Ato u dërgohen deri në fund të javës së katërt të periudhës së monitorimit Këshillit të Njësisë së Vetëqeverisjes Vendore dhe Ministrisë së Financave dhe Ekonomisë.</t>
    </r>
  </si>
  <si>
    <r>
      <rPr>
        <sz val="11"/>
        <rFont val="Times New Roman"/>
        <family val="1"/>
      </rPr>
      <t>57. Në rastet kur GMS-ja nuk arrin marrëveshje, drejtuesi i GMS-së ka të drejtë të marrë vendimin.</t>
    </r>
  </si>
  <si>
    <r>
      <rPr>
        <sz val="11"/>
        <rFont val="Times New Roman"/>
        <family val="1"/>
      </rPr>
      <t>IV. TË TJERA</t>
    </r>
  </si>
  <si>
    <r>
      <rPr>
        <sz val="11"/>
        <rFont val="Times New Roman"/>
        <family val="1"/>
      </rPr>
      <t>58. Procedura të tjera shtesë lidhur me procesin e monitorimit, jepen në  shtojcat bashkëlidhur këtij udhëzimi, përkatësisht:</t>
    </r>
  </si>
  <si>
    <r>
      <rPr>
        <sz val="11"/>
        <rFont val="Times New Roman"/>
        <family val="1"/>
      </rPr>
      <t>- Shtojca 1 “Afatet kohore për monitorimin e buxhetit”;</t>
    </r>
  </si>
  <si>
    <r>
      <rPr>
        <sz val="11"/>
        <rFont val="Times New Roman"/>
        <family val="1"/>
      </rPr>
      <t>- Shtojca 2 “Përmbajtja e raportit të monitorimit”;</t>
    </r>
  </si>
  <si>
    <r>
      <rPr>
        <sz val="11"/>
        <rFont val="Times New Roman"/>
        <family val="1"/>
      </rPr>
      <t>- Shtojca 3 “Procedura në rastin e një buxheti të rishikuar gjatë vitit korrent;</t>
    </r>
  </si>
  <si>
    <r>
      <rPr>
        <sz val="11"/>
        <rFont val="Times New Roman"/>
        <family val="1"/>
      </rPr>
      <t>- Shtojca 4 “Procedura në rastin e ndryshimeve të alokimeve financiare në vitin korrent”;</t>
    </r>
  </si>
  <si>
    <r>
      <rPr>
        <sz val="11"/>
        <rFont val="Times New Roman"/>
        <family val="1"/>
      </rPr>
      <t>- Shtojca 5 “Treguesit e monitorimit të performancës së programeve dhe treguesit financiarë”.</t>
    </r>
  </si>
  <si>
    <r>
      <rPr>
        <sz val="11"/>
        <rFont val="Times New Roman"/>
        <family val="1"/>
      </rPr>
      <t>59. Raporti i  monitorimit të zbatimit të buxhetit duhet të përmbajë anekset e mëposhtme, pjesë e këtij udhëzimi dhe të detyrueshme për t’u zbatuar:</t>
    </r>
  </si>
  <si>
    <r>
      <rPr>
        <sz val="11"/>
        <rFont val="Times New Roman"/>
        <family val="1"/>
      </rPr>
      <t>- Aneksi nr. 1 “Raporti i shpenzimeve sipas programeve”;</t>
    </r>
  </si>
  <si>
    <r>
      <rPr>
        <sz val="11"/>
        <rFont val="Times New Roman"/>
        <family val="1"/>
      </rPr>
      <t>- Aneksi nr. 2 “Raporti i shpenzimeve të programeve sipas artikujve buxhetorë”;</t>
    </r>
  </si>
  <si>
    <r>
      <rPr>
        <sz val="11"/>
        <rFont val="Times New Roman"/>
        <family val="1"/>
      </rPr>
      <t>- Aneksi nr. 3 “Raporti i realizimit të produkteve të programit”;</t>
    </r>
  </si>
  <si>
    <r>
      <rPr>
        <sz val="11"/>
        <rFont val="Times New Roman"/>
        <family val="1"/>
      </rPr>
      <t>- Aneksi nr. 4 “Raporti i realizimit të objektivave të politikës së programit”;</t>
    </r>
  </si>
  <si>
    <r>
      <rPr>
        <sz val="11"/>
        <rFont val="Times New Roman"/>
        <family val="1"/>
      </rPr>
      <t>- Aneksi nr. 5 “Projektet e investimeve me financim të brendshëm dhe me financim të huaj”.</t>
    </r>
  </si>
  <si>
    <r>
      <rPr>
        <sz val="11"/>
        <rFont val="Times New Roman"/>
        <family val="1"/>
      </rPr>
      <t>60. Ky udhëzim hyn në fuqi menjëherë.</t>
    </r>
  </si>
  <si>
    <r>
      <rPr>
        <sz val="11"/>
        <rFont val="Times New Roman"/>
        <family val="1"/>
      </rPr>
      <t>MINISTRI I FINANCAVE DHE EKONOMISË</t>
    </r>
  </si>
  <si>
    <r>
      <rPr>
        <b/>
        <sz val="11"/>
        <rFont val="Times New Roman"/>
        <family val="1"/>
      </rPr>
      <t>Arben Ahmetaj</t>
    </r>
  </si>
  <si>
    <r>
      <rPr>
        <sz val="11"/>
        <rFont val="Times New Roman"/>
        <family val="1"/>
      </rPr>
      <t>SHTOJCË 1</t>
    </r>
  </si>
  <si>
    <r>
      <rPr>
        <sz val="11"/>
        <rFont val="Times New Roman"/>
        <family val="1"/>
      </rPr>
      <t>AFATET KOHORE PËR MONITORIMIN E BUXHETIT</t>
    </r>
  </si>
  <si>
    <r>
      <rPr>
        <sz val="11"/>
        <rFont val="Times New Roman"/>
        <family val="1"/>
      </rPr>
      <t>Në mënyrë të përmbledhur i gjithë procesi i monitorimit të zbatimit të buxhetit me afatet kohore, personat përgjegjës dhe dokumentet e prodhuara jepet në skemën e mëposhtme:</t>
    </r>
  </si>
  <si>
    <r>
      <rPr>
        <b/>
        <sz val="9.5"/>
        <rFont val="Times New Roman"/>
        <family val="1"/>
      </rPr>
      <t>Produkti</t>
    </r>
  </si>
  <si>
    <r>
      <rPr>
        <b/>
        <sz val="9.5"/>
        <rFont val="Times New Roman"/>
        <family val="1"/>
      </rPr>
      <t>Koha/afati</t>
    </r>
  </si>
  <si>
    <r>
      <rPr>
        <b/>
        <sz val="9.5"/>
        <rFont val="Times New Roman"/>
        <family val="1"/>
      </rPr>
      <t>Përgjegjës</t>
    </r>
  </si>
  <si>
    <r>
      <rPr>
        <b/>
        <sz val="9.5"/>
        <rFont val="Times New Roman"/>
        <family val="1"/>
      </rPr>
      <t>Dokumenti prodhuar</t>
    </r>
  </si>
  <si>
    <r>
      <rPr>
        <sz val="9.5"/>
        <rFont val="Times New Roman"/>
        <family val="1"/>
      </rPr>
      <t>Përgatitja e treguesve të performancës</t>
    </r>
  </si>
  <si>
    <r>
      <rPr>
        <sz val="9.5"/>
        <rFont val="Times New Roman"/>
        <family val="1"/>
      </rPr>
      <t>Janar viti korrent</t>
    </r>
  </si>
  <si>
    <r>
      <rPr>
        <sz val="9.5"/>
        <rFont val="Times New Roman"/>
        <family val="1"/>
      </rPr>
      <t>EMP-ja</t>
    </r>
  </si>
  <si>
    <r>
      <rPr>
        <sz val="9.5"/>
        <rFont val="Times New Roman"/>
        <family val="1"/>
      </rPr>
      <t xml:space="preserve">Treguesit e monitorimit të performancës së programeve buxhetore të ndara në:
</t>
    </r>
    <r>
      <rPr>
        <sz val="9.5"/>
        <rFont val="Times New Roman"/>
        <family val="1"/>
      </rPr>
      <t xml:space="preserve">- Produkte për arritjen e objektivave të programeve;
</t>
    </r>
    <r>
      <rPr>
        <sz val="9.5"/>
        <rFont val="Times New Roman"/>
        <family val="1"/>
      </rPr>
      <t xml:space="preserve">- Kosto për njësi produktesh të prodhuara. Lista e treguesve të performancës është
</t>
    </r>
    <r>
      <rPr>
        <sz val="9.5"/>
        <rFont val="Times New Roman"/>
        <family val="1"/>
      </rPr>
      <t>pjesë e buxhetit vjetor dhe PBA-së.</t>
    </r>
  </si>
  <si>
    <r>
      <rPr>
        <sz val="9.5"/>
        <rFont val="Times New Roman"/>
        <family val="1"/>
      </rPr>
      <t>Përgatitja e raportit I të monitorimit</t>
    </r>
  </si>
  <si>
    <r>
      <rPr>
        <sz val="9.5"/>
        <rFont val="Times New Roman"/>
        <family val="1"/>
      </rPr>
      <t>1–15 maj viti korrent</t>
    </r>
  </si>
  <si>
    <r>
      <rPr>
        <sz val="9.5"/>
        <rFont val="Times New Roman"/>
        <family val="1"/>
      </rPr>
      <t>Drejtuesi i EMP-së</t>
    </r>
  </si>
  <si>
    <r>
      <rPr>
        <sz val="9.5"/>
        <rFont val="Times New Roman"/>
        <family val="1"/>
      </rPr>
      <t xml:space="preserve">Raporti 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Relacion shpjegues për mospërputhjet kundrejt planit të periudhës raportuese;
</t>
    </r>
    <r>
      <rPr>
        <sz val="9.5"/>
        <rFont val="Times New Roman"/>
        <family val="1"/>
      </rPr>
      <t>- Masat korrigjuese që duhen ndërmarrë në rast mospërputhjeje.</t>
    </r>
  </si>
  <si>
    <r>
      <rPr>
        <sz val="9.5"/>
        <rFont val="Times New Roman"/>
        <family val="1"/>
      </rPr>
      <t>Diskutimi dhe miratimi i Raportit I në GMS</t>
    </r>
  </si>
  <si>
    <r>
      <rPr>
        <sz val="9.5"/>
        <rFont val="Times New Roman"/>
        <family val="1"/>
      </rPr>
      <t>15–25 maj viti korrent</t>
    </r>
  </si>
  <si>
    <r>
      <rPr>
        <sz val="9.5"/>
        <rFont val="Times New Roman"/>
        <family val="1"/>
      </rPr>
      <t>GMS-ja dhe koordinatori i GMS-së</t>
    </r>
  </si>
  <si>
    <r>
      <rPr>
        <sz val="9.5"/>
        <rFont val="Times New Roman"/>
        <family val="1"/>
      </rPr>
      <t xml:space="preserve">Raporti I miratuar nga GMS-ja
</t>
    </r>
    <r>
      <rPr>
        <sz val="9.5"/>
        <rFont val="Times New Roman"/>
        <family val="1"/>
      </rPr>
      <t xml:space="preserve">- Vlerësimi i raporteve të monitorimit të EMP-së;
</t>
    </r>
    <r>
      <rPr>
        <sz val="9.5"/>
        <rFont val="Times New Roman"/>
        <family val="1"/>
      </rPr>
      <t>- Marrja e vendimeve në rastet e mosdakordësisë të EMP-së.</t>
    </r>
  </si>
  <si>
    <r>
      <rPr>
        <sz val="9.5"/>
        <rFont val="Times New Roman"/>
        <family val="1"/>
      </rPr>
      <t>Raportimi në Këshill dhe Ministrinë e Financave dhe Ekonomisë</t>
    </r>
  </si>
  <si>
    <r>
      <rPr>
        <sz val="9.5"/>
        <rFont val="Times New Roman"/>
        <family val="1"/>
      </rPr>
      <t>30 maj viti korrent</t>
    </r>
  </si>
  <si>
    <r>
      <rPr>
        <sz val="9.5"/>
        <rFont val="Times New Roman"/>
        <family val="1"/>
      </rPr>
      <t xml:space="preserve">Kryetari
</t>
    </r>
    <r>
      <rPr>
        <sz val="9.5"/>
        <rFont val="Times New Roman"/>
        <family val="1"/>
      </rPr>
      <t>i njësisë së vetëqeverisjes vendore</t>
    </r>
  </si>
  <si>
    <r>
      <rPr>
        <sz val="9.5"/>
        <rFont val="Times New Roman"/>
        <family val="1"/>
      </rPr>
      <t xml:space="preserve">Raporti I monitorimit të zbatimit të buxhetit.
</t>
    </r>
    <r>
      <rPr>
        <sz val="9.5"/>
        <rFont val="Times New Roman"/>
        <family val="1"/>
      </rPr>
      <t xml:space="preserve">Periudhat që përmban raporti:
</t>
    </r>
    <r>
      <rPr>
        <sz val="9.5"/>
        <rFont val="Times New Roman"/>
        <family val="1"/>
      </rPr>
      <t xml:space="preserve">- Vitin buxhetor / korrent
</t>
    </r>
    <r>
      <rPr>
        <sz val="9.5"/>
        <rFont val="Times New Roman"/>
        <family val="1"/>
      </rPr>
      <t xml:space="preserve">- Katërmujori i parë; vitit korrent (1.1.20XX --- 30.4.20XX);
</t>
    </r>
    <r>
      <rPr>
        <sz val="9.5"/>
        <rFont val="Times New Roman"/>
        <family val="1"/>
      </rPr>
      <t xml:space="preserve">- Dy vitet pararendëse. Raporti përfshin:
</t>
    </r>
    <r>
      <rPr>
        <sz val="9.5"/>
        <rFont val="Times New Roman"/>
        <family val="1"/>
      </rPr>
      <t xml:space="preserve">- Të dhënat faktike dhe masën e realizimit në përqindje kundrejt planit të periudhës dhe krahasimin në përqindje kundrejt realizimit faktik të periudhave të mëparshme;
</t>
    </r>
    <r>
      <rPr>
        <sz val="9.5"/>
        <rFont val="Times New Roman"/>
        <family val="1"/>
      </rPr>
      <t xml:space="preserve">- Analizën e mospërputhjeve dhe masave për përmirësimin e situatës;
</t>
    </r>
    <r>
      <rPr>
        <sz val="9.5"/>
        <rFont val="Times New Roman"/>
        <family val="1"/>
      </rPr>
      <t>- Treguesit e monitorimit të performancës së programeve buxhetore.</t>
    </r>
  </si>
  <si>
    <r>
      <rPr>
        <sz val="9.5"/>
        <rFont val="Times New Roman"/>
        <family val="1"/>
      </rPr>
      <t>Publikimi i raportit I</t>
    </r>
  </si>
  <si>
    <r>
      <rPr>
        <sz val="9.5"/>
        <rFont val="Times New Roman"/>
        <family val="1"/>
      </rPr>
      <t>Nëpunësi autorizues</t>
    </r>
  </si>
  <si>
    <r>
      <rPr>
        <sz val="9.5"/>
        <rFont val="Times New Roman"/>
        <family val="1"/>
      </rPr>
      <t xml:space="preserve">Informacion i aksesueshëm në faqen
</t>
    </r>
    <r>
      <rPr>
        <sz val="9.5"/>
        <rFont val="Times New Roman"/>
        <family val="1"/>
      </rPr>
      <t>zyrtare të njësisë vendore.</t>
    </r>
  </si>
  <si>
    <r>
      <rPr>
        <sz val="9.5"/>
        <rFont val="Times New Roman"/>
        <family val="1"/>
      </rPr>
      <t xml:space="preserve">Komente mbi raportin I, drejtuar:
</t>
    </r>
    <r>
      <rPr>
        <sz val="9.5"/>
        <rFont val="Times New Roman"/>
        <family val="1"/>
      </rPr>
      <t xml:space="preserve">- Kryetarit të njësisë;
</t>
    </r>
    <r>
      <rPr>
        <sz val="9.5"/>
        <rFont val="Times New Roman"/>
        <family val="1"/>
      </rPr>
      <t>- Këshillit të njësisë vendore.</t>
    </r>
  </si>
  <si>
    <r>
      <rPr>
        <sz val="9.5"/>
        <rFont val="Times New Roman"/>
        <family val="1"/>
      </rPr>
      <t>30 qershor viti korrent</t>
    </r>
  </si>
  <si>
    <r>
      <rPr>
        <sz val="9.5"/>
        <rFont val="Times New Roman"/>
        <family val="1"/>
      </rPr>
      <t>Ministria e Financave dhe Ekonomisë</t>
    </r>
  </si>
  <si>
    <r>
      <rPr>
        <sz val="9.5"/>
        <rFont val="Times New Roman"/>
        <family val="1"/>
      </rPr>
      <t xml:space="preserve">Shkresa e MFE-së, e cila përmban:
</t>
    </r>
    <r>
      <rPr>
        <sz val="9.5"/>
        <rFont val="Times New Roman"/>
        <family val="1"/>
      </rPr>
      <t xml:space="preserve">- Komente dhe rekomandime në lidhje me treguesit e performancës të raportuar;
</t>
    </r>
    <r>
      <rPr>
        <sz val="9.5"/>
        <rFont val="Times New Roman"/>
        <family val="1"/>
      </rPr>
      <t xml:space="preserve">- Rekomandime konkrete për përmirësimin
</t>
    </r>
    <r>
      <rPr>
        <sz val="9.5"/>
        <rFont val="Times New Roman"/>
        <family val="1"/>
      </rPr>
      <t>e situatës në rastet e konstatimit të vështirësive financiare.</t>
    </r>
  </si>
  <si>
    <r>
      <rPr>
        <sz val="9.5"/>
        <rFont val="Times New Roman"/>
        <family val="1"/>
      </rPr>
      <t>Përgatitja e Raportit II të monitorimit</t>
    </r>
  </si>
  <si>
    <r>
      <rPr>
        <sz val="9.5"/>
        <rFont val="Times New Roman"/>
        <family val="1"/>
      </rPr>
      <t>1–15 shtator viti korrent</t>
    </r>
  </si>
  <si>
    <r>
      <rPr>
        <sz val="9.5"/>
        <rFont val="Times New Roman"/>
        <family val="1"/>
      </rPr>
      <t xml:space="preserve">Raporti II,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Parashikim për realizimin e pritshëm deri në fund të vitit  korrent;
</t>
    </r>
    <r>
      <rPr>
        <sz val="9.5"/>
        <rFont val="Times New Roman"/>
        <family val="1"/>
      </rPr>
      <t xml:space="preserve">- Relacion shpjegues për mospërputhjet kundrejt planit të periudhës raportuese;
</t>
    </r>
    <r>
      <rPr>
        <sz val="9.5"/>
        <rFont val="Times New Roman"/>
        <family val="1"/>
      </rPr>
      <t>- Masat korrigjuese që duhen ndërmarrë në rast mospërputhjeje.</t>
    </r>
  </si>
  <si>
    <r>
      <rPr>
        <sz val="9.5"/>
        <rFont val="Times New Roman"/>
        <family val="1"/>
      </rPr>
      <t>Diskutimi dhe miratimi i Raportit II në GMS</t>
    </r>
  </si>
  <si>
    <r>
      <rPr>
        <sz val="9.5"/>
        <rFont val="Times New Roman"/>
        <family val="1"/>
      </rPr>
      <t>15–25 shtator viti korrent</t>
    </r>
  </si>
  <si>
    <r>
      <rPr>
        <sz val="9.5"/>
        <rFont val="Times New Roman"/>
        <family val="1"/>
      </rPr>
      <t xml:space="preserve">Raporti II miratuar nga GMS-ja
</t>
    </r>
    <r>
      <rPr>
        <sz val="9.5"/>
        <rFont val="Times New Roman"/>
        <family val="1"/>
      </rPr>
      <t xml:space="preserve">- Vlerësimi i raporteve të monitorimit të EMP-së;
</t>
    </r>
    <r>
      <rPr>
        <sz val="9.5"/>
        <rFont val="Times New Roman"/>
        <family val="1"/>
      </rPr>
      <t>- Marrja e vendimeve në rastet e mosdakordësisë nga EMP-ja.</t>
    </r>
  </si>
  <si>
    <r>
      <rPr>
        <sz val="9.5"/>
        <rFont val="Times New Roman"/>
        <family val="1"/>
      </rPr>
      <t>Raportimi në Këshill dhe Ministrinë e Financave dhe Ekonomisë:</t>
    </r>
  </si>
  <si>
    <r>
      <rPr>
        <sz val="9.5"/>
        <rFont val="Times New Roman"/>
        <family val="1"/>
      </rPr>
      <t>30 shtator viti korrent</t>
    </r>
  </si>
  <si>
    <r>
      <rPr>
        <sz val="9.5"/>
        <rFont val="Times New Roman"/>
        <family val="1"/>
      </rPr>
      <t xml:space="preserve">Raporti II i monitorimit të zbatimit të buxhetit.
</t>
    </r>
    <r>
      <rPr>
        <sz val="9.5"/>
        <rFont val="Times New Roman"/>
        <family val="1"/>
      </rPr>
      <t xml:space="preserve">Periudhat që përmban raporti:
</t>
    </r>
    <r>
      <rPr>
        <sz val="9.5"/>
        <rFont val="Times New Roman"/>
        <family val="1"/>
      </rPr>
      <t xml:space="preserve">- Vitin buxhetor / korrent
</t>
    </r>
    <r>
      <rPr>
        <sz val="9.5"/>
        <rFont val="Times New Roman"/>
        <family val="1"/>
      </rPr>
      <t xml:space="preserve">- Katërmujori i dytë (progresiv); vitit korrent (1.5.20XX --- 31.8.20XX);
</t>
    </r>
    <r>
      <rPr>
        <sz val="9.5"/>
        <rFont val="Times New Roman"/>
        <family val="1"/>
      </rPr>
      <t xml:space="preserve">- Dy vitet pararendëse. Raporti përfshin:
</t>
    </r>
    <r>
      <rPr>
        <sz val="9.5"/>
        <rFont val="Times New Roman"/>
        <family val="1"/>
      </rPr>
      <t xml:space="preserve">- Të dhënat faktike dhe masën e realizimit në përqindje kundrejt planit për të njëjtën periudhë dhe krahasimin në përqindje kundrejt realizimit faktik të periudhave të mëparshme;
</t>
    </r>
    <r>
      <rPr>
        <sz val="9.5"/>
        <rFont val="Times New Roman"/>
        <family val="1"/>
      </rPr>
      <t xml:space="preserve">- Analizën e mospërputhjeve dhe masave për përmirësimin e situatës.
</t>
    </r>
    <r>
      <rPr>
        <sz val="9.5"/>
        <rFont val="Times New Roman"/>
        <family val="1"/>
      </rPr>
      <t xml:space="preserve">- Treguesit e monitorimit të performancës së programeve buxhetore;
</t>
    </r>
    <r>
      <rPr>
        <sz val="9.5"/>
        <rFont val="Times New Roman"/>
        <family val="1"/>
      </rPr>
      <t xml:space="preserve">- Masën e parashikimit të pritshën të realizimit të treguesve të performancës deri
</t>
    </r>
    <r>
      <rPr>
        <sz val="9.5"/>
        <rFont val="Times New Roman"/>
        <family val="1"/>
      </rPr>
      <t>në fund të vitit.</t>
    </r>
  </si>
  <si>
    <r>
      <rPr>
        <sz val="9.5"/>
        <rFont val="Times New Roman"/>
        <family val="1"/>
      </rPr>
      <t>Publikimi i raportit II</t>
    </r>
  </si>
  <si>
    <r>
      <rPr>
        <sz val="9.5"/>
        <rFont val="Times New Roman"/>
        <family val="1"/>
      </rPr>
      <t xml:space="preserve">Informacion i aksesueshëm në faqen
</t>
    </r>
    <r>
      <rPr>
        <sz val="9.5"/>
        <rFont val="Times New Roman"/>
        <family val="1"/>
      </rPr>
      <t>zyrtare të njësisë vendore</t>
    </r>
  </si>
  <si>
    <r>
      <rPr>
        <sz val="9.5"/>
        <rFont val="Times New Roman"/>
        <family val="1"/>
      </rPr>
      <t xml:space="preserve">Komente mbi raportin II, drejtuar:
</t>
    </r>
    <r>
      <rPr>
        <sz val="9.5"/>
        <rFont val="Times New Roman"/>
        <family val="1"/>
      </rPr>
      <t xml:space="preserve">- Kryetarit të njësisë;
</t>
    </r>
    <r>
      <rPr>
        <sz val="9.5"/>
        <rFont val="Times New Roman"/>
        <family val="1"/>
      </rPr>
      <t>- Këshillit të njësisë vendore.</t>
    </r>
  </si>
  <si>
    <r>
      <rPr>
        <sz val="9.5"/>
        <rFont val="Times New Roman"/>
        <family val="1"/>
      </rPr>
      <t>30 tetor viti korrent</t>
    </r>
  </si>
  <si>
    <r>
      <rPr>
        <sz val="9.5"/>
        <rFont val="Times New Roman"/>
        <family val="1"/>
      </rPr>
      <t xml:space="preserve">Shkresa e MFE-së, e cila përmban:
</t>
    </r>
    <r>
      <rPr>
        <sz val="9.5"/>
        <rFont val="Times New Roman"/>
        <family val="1"/>
      </rPr>
      <t>- Komente dhe rekomandime në lidhje me treguesit e performancës të raportuar.</t>
    </r>
  </si>
  <si>
    <r>
      <rPr>
        <sz val="9.5"/>
        <rFont val="Times New Roman"/>
        <family val="1"/>
      </rPr>
      <t>Përgatitja e raportit III të monitorimit</t>
    </r>
  </si>
  <si>
    <r>
      <rPr>
        <sz val="9.5"/>
        <rFont val="Times New Roman"/>
        <family val="1"/>
      </rPr>
      <t>1-15 janar viti korrent</t>
    </r>
  </si>
  <si>
    <r>
      <rPr>
        <sz val="9.5"/>
        <rFont val="Times New Roman"/>
        <family val="1"/>
      </rPr>
      <t xml:space="preserve">Raporti III,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Relacion shpjegues për mospërputhjet kundrejt planit të periudhës raportuese dhe planit vjetor;
</t>
    </r>
    <r>
      <rPr>
        <sz val="9.5"/>
        <rFont val="Times New Roman"/>
        <family val="1"/>
      </rPr>
      <t>- Masat korrigjuese që janë ndërmarrë për çdo rast mospërputhjeje.</t>
    </r>
  </si>
  <si>
    <r>
      <rPr>
        <sz val="9.5"/>
        <rFont val="Times New Roman"/>
        <family val="1"/>
      </rPr>
      <t>Diskutimi dhe miratimi i Raportit III në GMS</t>
    </r>
  </si>
  <si>
    <r>
      <rPr>
        <sz val="9.5"/>
        <rFont val="Times New Roman"/>
        <family val="1"/>
      </rPr>
      <t>15–25 janar viti parardhës</t>
    </r>
  </si>
  <si>
    <r>
      <rPr>
        <sz val="9.5"/>
        <rFont val="Times New Roman"/>
        <family val="1"/>
      </rPr>
      <t xml:space="preserve">Raporti III miratuar nga GMS-ja
</t>
    </r>
    <r>
      <rPr>
        <sz val="9.5"/>
        <rFont val="Times New Roman"/>
        <family val="1"/>
      </rPr>
      <t xml:space="preserve">- Vlerësimi i raporteve të monitorimit të EMP-së;
</t>
    </r>
    <r>
      <rPr>
        <sz val="9.5"/>
        <rFont val="Times New Roman"/>
        <family val="1"/>
      </rPr>
      <t>- Marrja e vendimeve në rastet e mosdakordësisë nga EMP-ja.</t>
    </r>
  </si>
  <si>
    <r>
      <rPr>
        <sz val="9.5"/>
        <rFont val="Times New Roman"/>
        <family val="1"/>
      </rPr>
      <t>Raportimi në Këshill dhe Ministrinë e Financave</t>
    </r>
  </si>
  <si>
    <r>
      <rPr>
        <sz val="9.5"/>
        <rFont val="Times New Roman"/>
        <family val="1"/>
      </rPr>
      <t>Brenda   muajit   shkurt   të vitit pasardhës</t>
    </r>
  </si>
  <si>
    <r>
      <rPr>
        <sz val="9.5"/>
        <rFont val="Times New Roman"/>
        <family val="1"/>
      </rPr>
      <t xml:space="preserve">Raporti III (vjetor) i monitorimit të zbatimit të buxhetit.
</t>
    </r>
    <r>
      <rPr>
        <sz val="9.5"/>
        <rFont val="Times New Roman"/>
        <family val="1"/>
      </rPr>
      <t xml:space="preserve">Periudhat që përmbajnë raportet:
</t>
    </r>
    <r>
      <rPr>
        <sz val="9.5"/>
        <rFont val="Times New Roman"/>
        <family val="1"/>
      </rPr>
      <t xml:space="preserve">-   Vitin   buxhetor   /   korrent,   periudha (1.1.20XX --- 31.12.20XX).
</t>
    </r>
    <r>
      <rPr>
        <sz val="9.5"/>
        <rFont val="Times New Roman"/>
        <family val="1"/>
      </rPr>
      <t xml:space="preserve">Raporti përfshin:
</t>
    </r>
    <r>
      <rPr>
        <sz val="9.5"/>
        <rFont val="Times New Roman"/>
        <family val="1"/>
      </rPr>
      <t xml:space="preserve">- Të dhënat faktike dhe masën e realizimit në  përqindje  kundrejt  planit  të  periudhës dhe   krahasimin   në   përqindje   kundrejt realizimit     faktik     të     periudhave     të mëparshme;
</t>
    </r>
    <r>
      <rPr>
        <sz val="9.5"/>
        <rFont val="Times New Roman"/>
        <family val="1"/>
      </rPr>
      <t xml:space="preserve">- Të dhënat faktike dhe masën e realizimit në   përqindje   kundrejt   planit   vjetor   dhe krahasimin në përqindje kundrejt realizimit faktik të dy viteve paraardhëse;
</t>
    </r>
    <r>
      <rPr>
        <sz val="9.5"/>
        <rFont val="Times New Roman"/>
        <family val="1"/>
      </rPr>
      <t xml:space="preserve">- Analizën e mospërputhjeve dhe masave që janë marrë për përmirësimin e situatës;
</t>
    </r>
    <r>
      <rPr>
        <sz val="9.5"/>
        <rFont val="Times New Roman"/>
        <family val="1"/>
      </rPr>
      <t xml:space="preserve">- Treguesit e  monitorimit të performancës së programeve buxhetore të katërmujorit të tretë dhe ata vjetorë.
</t>
    </r>
    <r>
      <rPr>
        <sz val="9.5"/>
        <rFont val="Times New Roman"/>
        <family val="1"/>
      </rPr>
      <t>- Treguesit kyçë financiarë vjetorë.</t>
    </r>
  </si>
  <si>
    <r>
      <rPr>
        <sz val="9.5"/>
        <rFont val="Times New Roman"/>
        <family val="1"/>
      </rPr>
      <t xml:space="preserve">Publikimi i Raportit III dhe
</t>
    </r>
    <r>
      <rPr>
        <sz val="9.5"/>
        <rFont val="Times New Roman"/>
        <family val="1"/>
      </rPr>
      <t>vjetor</t>
    </r>
  </si>
  <si>
    <r>
      <rPr>
        <sz val="9.5"/>
        <rFont val="Times New Roman"/>
        <family val="1"/>
      </rPr>
      <t xml:space="preserve">Brenda  muajit  shkurt  viti
</t>
    </r>
    <r>
      <rPr>
        <sz val="9.5"/>
        <rFont val="Times New Roman"/>
        <family val="1"/>
      </rPr>
      <t>pasardhës</t>
    </r>
  </si>
  <si>
    <r>
      <rPr>
        <sz val="9.5"/>
        <rFont val="Times New Roman"/>
        <family val="1"/>
      </rPr>
      <t xml:space="preserve">Informacion i aksesueshëm në faqen zyrtare
</t>
    </r>
    <r>
      <rPr>
        <sz val="9.5"/>
        <rFont val="Times New Roman"/>
        <family val="1"/>
      </rPr>
      <t>të njësisë vendore</t>
    </r>
  </si>
  <si>
    <r>
      <rPr>
        <sz val="9.5"/>
        <rFont val="Times New Roman"/>
        <family val="1"/>
      </rPr>
      <t xml:space="preserve">Komente mbi raportin III, drejtuar:
</t>
    </r>
    <r>
      <rPr>
        <sz val="9.5"/>
        <rFont val="Times New Roman"/>
        <family val="1"/>
      </rPr>
      <t xml:space="preserve">- Kryetarit të njësisë;
</t>
    </r>
    <r>
      <rPr>
        <sz val="9.5"/>
        <rFont val="Times New Roman"/>
        <family val="1"/>
      </rPr>
      <t>- Këshillit të njësisë vendore.</t>
    </r>
  </si>
  <si>
    <r>
      <rPr>
        <sz val="9.5"/>
        <rFont val="Times New Roman"/>
        <family val="1"/>
      </rPr>
      <t>Mars viti pasardhës</t>
    </r>
  </si>
  <si>
    <r>
      <rPr>
        <sz val="9.5"/>
        <rFont val="Times New Roman"/>
        <family val="1"/>
      </rPr>
      <t xml:space="preserve">Shkresa e MFE-së, e cila përmban:
</t>
    </r>
    <r>
      <rPr>
        <sz val="9.5"/>
        <rFont val="Times New Roman"/>
        <family val="1"/>
      </rPr>
      <t xml:space="preserve">- Komente dhe rekomandime në lidhje me treguesit e performancës të raportuar;
</t>
    </r>
    <r>
      <rPr>
        <sz val="9.5"/>
        <rFont val="Times New Roman"/>
        <family val="1"/>
      </rPr>
      <t>-  Në  rastet  e  konstatimit  të    vështirësisë financiare    rekomandime    konkrete    për</t>
    </r>
  </si>
  <si>
    <r>
      <rPr>
        <sz val="9.5"/>
        <rFont val="Times New Roman"/>
        <family val="1"/>
      </rPr>
      <t xml:space="preserve">rregullimin
</t>
    </r>
    <r>
      <rPr>
        <sz val="9.5"/>
        <rFont val="Times New Roman"/>
        <family val="1"/>
      </rPr>
      <t>financiare.</t>
    </r>
  </si>
  <si>
    <r>
      <rPr>
        <sz val="9.5"/>
        <rFont val="Times New Roman"/>
        <family val="1"/>
      </rPr>
      <t>e</t>
    </r>
  </si>
  <si>
    <r>
      <rPr>
        <sz val="9.5"/>
        <rFont val="Times New Roman"/>
        <family val="1"/>
      </rPr>
      <t>situatës</t>
    </r>
  </si>
  <si>
    <r>
      <rPr>
        <sz val="9.5"/>
        <rFont val="Times New Roman"/>
        <family val="1"/>
      </rPr>
      <t>së</t>
    </r>
  </si>
  <si>
    <r>
      <rPr>
        <sz val="9.5"/>
        <rFont val="Times New Roman"/>
        <family val="1"/>
      </rPr>
      <t>vështirësisë</t>
    </r>
  </si>
  <si>
    <r>
      <rPr>
        <sz val="11"/>
        <rFont val="Times New Roman"/>
        <family val="1"/>
      </rPr>
      <t>SHTOJCË 2</t>
    </r>
  </si>
  <si>
    <r>
      <rPr>
        <sz val="11"/>
        <rFont val="Times New Roman"/>
        <family val="1"/>
      </rPr>
      <t>PËRMBAJTJA E RAPORTIT TË MONITORIMIT</t>
    </r>
  </si>
  <si>
    <r>
      <rPr>
        <sz val="11"/>
        <rFont val="Times New Roman"/>
        <family val="1"/>
      </rPr>
      <t>Raporti i Monitorimit të Zbatimit të Buxhetit përfshin informacion mbi realizimin e zbatimit të buxhetit sipas përmbajtjes së këtij udhëzimi. Dokumenti, në mënyrë të përmbledhur, duhet të përmbajë:</t>
    </r>
  </si>
  <si>
    <r>
      <rPr>
        <sz val="11"/>
        <rFont val="Times New Roman"/>
        <family val="1"/>
      </rPr>
      <t>1. Përmbajtja e raportit</t>
    </r>
  </si>
  <si>
    <r>
      <rPr>
        <sz val="11"/>
        <rFont val="Times New Roman"/>
        <family val="1"/>
      </rPr>
      <t>1.1 Lista e përmbajtjes së raportit të monitorimit (statistikat dhe përshkrimet e gjithë dokumentit).</t>
    </r>
  </si>
  <si>
    <r>
      <rPr>
        <sz val="11"/>
        <rFont val="Times New Roman"/>
        <family val="1"/>
      </rPr>
      <t>2. Hyrje</t>
    </r>
  </si>
  <si>
    <r>
      <rPr>
        <sz val="11"/>
        <rFont val="Times New Roman"/>
        <family val="1"/>
      </rPr>
      <t>2.1 Përshkrim i përgjithshëm mbi procesin e monitorimit.</t>
    </r>
  </si>
  <si>
    <r>
      <rPr>
        <sz val="11"/>
        <rFont val="Times New Roman"/>
        <family val="1"/>
      </rPr>
      <t>3. Plotësimi i formateve të përcaktuara në këtë udhëzim (të gjitha anekset bashkëlidhur), ku të dhënat janë të rakorduara me planin e periudhës së buxhetit dhe realizimin faktik të thesarit sipas Sistemit Information Financiar të Qeverisë (SIFQ).</t>
    </r>
  </si>
  <si>
    <r>
      <rPr>
        <sz val="11"/>
        <rFont val="Times New Roman"/>
        <family val="1"/>
      </rPr>
      <t>3.1 Raporti i shpenzimeve sipas programeve;</t>
    </r>
  </si>
  <si>
    <r>
      <rPr>
        <sz val="11"/>
        <rFont val="Times New Roman"/>
        <family val="1"/>
      </rPr>
      <t>3.2 Raporti i shpenzimeve të programeve sipas artikujve buxhetorë;</t>
    </r>
  </si>
  <si>
    <r>
      <rPr>
        <sz val="11"/>
        <rFont val="Times New Roman"/>
        <family val="1"/>
      </rPr>
      <t>3.3 Raporti përmbledhës i realizimit të treguesve të performancës/produkteve të programit;</t>
    </r>
  </si>
  <si>
    <r>
      <rPr>
        <sz val="11"/>
        <rFont val="Times New Roman"/>
        <family val="1"/>
      </rPr>
      <t>3.4 Raporti i realizimit të objektivave të politikës së programit;</t>
    </r>
  </si>
  <si>
    <r>
      <rPr>
        <sz val="11"/>
        <rFont val="Times New Roman"/>
        <family val="1"/>
      </rPr>
      <t>3.5 Projektet e investimeve me financim të brendshëm dhe me financim të huaj.</t>
    </r>
  </si>
  <si>
    <r>
      <rPr>
        <sz val="11"/>
        <rFont val="Times New Roman"/>
        <family val="1"/>
      </rPr>
      <t>4. Relacion shpjegues për çdo format të sipërcituar:</t>
    </r>
  </si>
  <si>
    <r>
      <rPr>
        <sz val="11"/>
        <rFont val="Times New Roman"/>
        <family val="1"/>
      </rPr>
      <t>- Rezultatet sipas programeve, identifikimin e mospërputhejve, masat e marra për përmirësimin e situatës;</t>
    </r>
  </si>
  <si>
    <r>
      <rPr>
        <sz val="11"/>
        <rFont val="Times New Roman"/>
        <family val="1"/>
      </rPr>
      <t>- Për gjithë njësinë e vetëqeverisjes vendore jepet një përshkrim në lidhje me masën e realizimit të treguesve të performancës;</t>
    </r>
  </si>
  <si>
    <r>
      <rPr>
        <sz val="11"/>
        <rFont val="Times New Roman"/>
        <family val="1"/>
      </rPr>
      <t>- Aty ku është e mundur raporti shoqërohet me opinionin e auditit të brendshëm dhe ose të jashtëm të dhënë për këtë qëllim;</t>
    </r>
  </si>
  <si>
    <r>
      <rPr>
        <sz val="11"/>
        <rFont val="Times New Roman"/>
        <family val="1"/>
      </rPr>
      <t>- Ecurinë e realizimit të qëllimeve dhe objektivave të politikës që trajtojnë çështjen e barazisë gjinore nëpërmjet treguesve të performancës;</t>
    </r>
  </si>
  <si>
    <r>
      <rPr>
        <sz val="11"/>
        <rFont val="Times New Roman"/>
        <family val="1"/>
      </rPr>
      <t>- Realizimin e produkteve në krahasim me planin si në terma sasiorë ashtu edhe në vlerë duke evidentuar edhe koston për njësi, si dhe nënvizimin e argumenteve konkrete lidhur me rishikimin ose jo të politikës së programit apo propozime të tjera për përmirësimin e situatës;</t>
    </r>
  </si>
  <si>
    <r>
      <rPr>
        <sz val="11"/>
        <rFont val="Times New Roman"/>
        <family val="1"/>
      </rPr>
      <t>- Shpjegimet përkatëse lidhur me ndryshimet e buxhetit nga plani fillestar deri në atë përfundimtar, në nivel programi dhe artikulli;</t>
    </r>
  </si>
  <si>
    <r>
      <rPr>
        <sz val="11"/>
        <rFont val="Times New Roman"/>
        <family val="1"/>
      </rPr>
      <t>- Analiza e të dhënave mbi realizimin e investimeve me financim të brendshëm dhe me financim të huaj;</t>
    </r>
  </si>
  <si>
    <r>
      <rPr>
        <sz val="11"/>
        <rFont val="Times New Roman"/>
        <family val="1"/>
      </rPr>
      <t>- Raportimin e nivelit, kohëzgjatjes dhe strukturës së detyrimeve tatimore të evidentuara e të paarkëtuara në kohë.</t>
    </r>
  </si>
  <si>
    <r>
      <rPr>
        <sz val="11"/>
        <rFont val="Times New Roman"/>
        <family val="1"/>
      </rPr>
      <t>- Për treguesit e performancës, fillimisht përcaktohen/maten vlerat bazë të treguesve të performancës dhe vendosen synime realiste. Viti i parë i vendosjes së treguesve duhet të shërbejë për të raportuar mbi vlerat bazë të treguesve, e më pas vendosen synimet dhe monitorohet realizimi i tyre.</t>
    </r>
  </si>
  <si>
    <r>
      <rPr>
        <sz val="11"/>
        <rFont val="Times New Roman"/>
        <family val="1"/>
      </rPr>
      <t>SHTOJCË 3</t>
    </r>
  </si>
  <si>
    <r>
      <rPr>
        <sz val="11"/>
        <rFont val="Times New Roman"/>
        <family val="1"/>
      </rPr>
      <t>PROCEDURA NË RASTIN E NJË BUXHETI TË RISHIKUAR GJATË VITIT KORRENT</t>
    </r>
  </si>
  <si>
    <r>
      <rPr>
        <sz val="11"/>
        <rFont val="Times New Roman"/>
        <family val="1"/>
      </rPr>
      <t>Në  rastet  kur  Këshilli  i  Njësisë  së  Vetëqeverisjes  vendore  miraton  një  buxhet  të  rishikuar  apo  nëse rishikohet buxheti qendror me miratim të Kuvendit (dhe kur ky i fundit prek transfertat e qeverisë për njësitë e  vetëqeverisjes  vendore),  duke  prekur/  rishikuar  alokimet  sipas  programeve,  artikujve  dhe  burimeve  të financimit të tyre, njësia e vetëqeverisjes vendore rishikon planin e produkteve për ata tregues performance që preken nga rishikimi i buxhetit.</t>
    </r>
  </si>
  <si>
    <r>
      <rPr>
        <sz val="11"/>
        <rFont val="Times New Roman"/>
        <family val="1"/>
      </rPr>
      <t>Për këtë, koordinatori i GMS-së udhëzon EMP-në të përgatisin rishikimin e planeve për vitin korrent sipas afateve që përcaktohen nga urdhri që shpërndahet nga kryetari i njësisë së vetëqeverisjes vendore.</t>
    </r>
  </si>
  <si>
    <r>
      <rPr>
        <sz val="11"/>
        <rFont val="Times New Roman"/>
        <family val="1"/>
      </rPr>
      <t>Rishikimi  i  planeve  nis  me  identifikimin  e  natyrës  së  ndryshimeve  duke  i  krahasuar  me  alokimet  e mëparshme. Në dakordësi me të gjithë anëtarët e EMP-së përgatitet impakti i ndryshimeve buxhetore në arritjen e objektivave, projekteve, produkteve dhe në alokimin e burimeve sipas artikujve për vitin korrent.</t>
    </r>
  </si>
  <si>
    <r>
      <rPr>
        <sz val="11"/>
        <rFont val="Times New Roman"/>
        <family val="1"/>
      </rPr>
      <t>Ndryshimi i planit reflektohet në ndryshimin e produkteve të treguesve të performancës në sasi dhe në vlerë (kur bëhet fjalë për tregues inputi – kosto për njësi për produktet e synuar që të prodhohen).</t>
    </r>
  </si>
  <si>
    <r>
      <rPr>
        <sz val="11"/>
        <rFont val="Times New Roman"/>
        <family val="1"/>
      </rPr>
      <t>EMP-ja duhet më pas të diskutojë, konsultojë me stafin teknik sipas nevojës dhe të arrijë marrëveshje në lidhje me ndryshimet që do t’i bëhen planit, në mënyrë që plani të përshtatet me alokimet e rishikuara. Për këtë duhet të marrë në konsideratë faktin nëse ndryshimet e propozuara do të kenë impakt mbi objektivat,</t>
    </r>
  </si>
  <si>
    <r>
      <rPr>
        <sz val="11"/>
        <rFont val="Times New Roman"/>
        <family val="1"/>
      </rPr>
      <t>standardet, projektet, produktet, në alokimin e burimeve, sipas artikujve, nëse ka ndryshime ndërmjet lidhjes së produkteve me objektivat, ndërmjet produkteve dhe proceseve politike. Implikimet dhe ndryshimet e propozuara si në objektiva dhe në standarde duhet të reflektohen në procesin e ardhshëm të PBA-së.</t>
    </r>
  </si>
  <si>
    <r>
      <rPr>
        <sz val="11"/>
        <rFont val="Times New Roman"/>
        <family val="1"/>
      </rPr>
      <t>Në përputhje me afatet e parashikuara nga urdhri i kryetarit të njësisë drejtuesi i EMP-së dorëzon te koordinatori i GMS-së ndryshimin e planit, i cili përmban:</t>
    </r>
  </si>
  <si>
    <r>
      <rPr>
        <sz val="11"/>
        <rFont val="Times New Roman"/>
        <family val="1"/>
      </rPr>
      <t>a) Deklaratën e politikës së programit;</t>
    </r>
  </si>
  <si>
    <r>
      <rPr>
        <sz val="11"/>
        <rFont val="Times New Roman"/>
        <family val="1"/>
      </rPr>
      <t>b) Shpenzimet e programit sipas produkteve;</t>
    </r>
  </si>
  <si>
    <r>
      <rPr>
        <sz val="11"/>
        <rFont val="Times New Roman"/>
        <family val="1"/>
      </rPr>
      <t>c) Projektet me financim të brendshëm;</t>
    </r>
  </si>
  <si>
    <r>
      <rPr>
        <sz val="11"/>
        <rFont val="Times New Roman"/>
        <family val="1"/>
      </rPr>
      <t>d) Projektet me financim të huaj;</t>
    </r>
  </si>
  <si>
    <r>
      <rPr>
        <sz val="11"/>
        <rFont val="Times New Roman"/>
        <family val="1"/>
      </rPr>
      <t>e) Një profil katërmujor të rishikuar të shpenzimeve dhe produktet e synuara (nga ana sasiore).</t>
    </r>
  </si>
  <si>
    <r>
      <rPr>
        <sz val="11"/>
        <rFont val="Times New Roman"/>
        <family val="1"/>
      </rPr>
      <t>Koordinatori i GMS-së shqyrton raportet e të gjitha programeve buxhetore të njësisë, planet e të cilave janë prekur nga ndryshimi i buxhetit. Koordinatori i GMS-së së bashku me drejtuesit e EMP-ve nënshkruajnë raportet e monitorimit dhe i dorëzohen për miratim kryetarit të njësisë dhe dorëzohen në këshill.</t>
    </r>
  </si>
  <si>
    <r>
      <rPr>
        <sz val="11"/>
        <rFont val="Times New Roman"/>
        <family val="1"/>
      </rPr>
      <t>SHTOJCË 4</t>
    </r>
  </si>
  <si>
    <r>
      <rPr>
        <sz val="11"/>
        <rFont val="Times New Roman"/>
        <family val="1"/>
      </rPr>
      <t>PROCEDURA NË RASTIN E NDRYSHIMEVE TË ALOKIMEVE FINANCIARE NË VITIN</t>
    </r>
  </si>
  <si>
    <r>
      <rPr>
        <sz val="11"/>
        <rFont val="Times New Roman"/>
        <family val="1"/>
      </rPr>
      <t>KORRENT</t>
    </r>
  </si>
  <si>
    <r>
      <rPr>
        <sz val="11"/>
        <rFont val="Times New Roman"/>
        <family val="1"/>
      </rPr>
      <t>Të gjitha vendimet dhe veprimet gjatë vitit kanë si referencë planin vjetor. Nëse ka argumente të arsyeshme plani vjetor është subjekt ndryshimi. Faktorë që çojnë në ndryshimin e planit, janë:</t>
    </r>
  </si>
  <si>
    <r>
      <rPr>
        <sz val="11"/>
        <rFont val="Times New Roman"/>
        <family val="1"/>
      </rPr>
      <t>a)  Ngjarje  të  paparashikuara  dhe  të  parashikuara,  si  p.sh.,  emergjenca  të  cilat  tejkalojnë  fondet  e parashikuara të rezervës dhe kontigjencës.</t>
    </r>
  </si>
  <si>
    <r>
      <rPr>
        <sz val="11"/>
        <rFont val="Times New Roman"/>
        <family val="1"/>
      </rPr>
      <t>b)  Nevoja  për  rishikimin  e  kostove  dhe/ose  kohës  jo  të  mjaftueshme  për  zbatimin  e  programeve  si rrjedhojë e parashikimeve jo të sakta;</t>
    </r>
  </si>
  <si>
    <r>
      <rPr>
        <sz val="11"/>
        <rFont val="Times New Roman"/>
        <family val="1"/>
      </rPr>
      <t>c) Moti i keq ose ndryshimi i çmimit të materialeve dhe/ose shërbimeve.</t>
    </r>
  </si>
  <si>
    <r>
      <rPr>
        <sz val="11"/>
        <rFont val="Times New Roman"/>
        <family val="1"/>
      </rPr>
      <t>Nëse plani sugjeron ndryshime në alokimin e burimeve financiare për rrjedhojë është e nevojshme bërja e ndryshimeve në objektiva, në sasinë ose cilësinë e produkteve të treguesve të performancës që planifikohet të realizohen sipas programeve të shpenzimeve që preken nga ndryshimet e planit buxhetor.</t>
    </r>
  </si>
  <si>
    <r>
      <rPr>
        <sz val="11"/>
        <rFont val="Times New Roman"/>
        <family val="1"/>
      </rPr>
      <t>Si rregull ndryshimet duhet të jenë minimale. Ndryshimet duhet të jenë të papranueshme në tremujorin e parë të vitit pasi kjo periudhë është shumë afër kohës së parashikimit fillestar.</t>
    </r>
  </si>
  <si>
    <r>
      <rPr>
        <sz val="11"/>
        <rFont val="Times New Roman"/>
        <family val="1"/>
      </rPr>
      <t>Ndryshimet e mundshme në alokimin e të ardhurave mund të marrin formën e:</t>
    </r>
  </si>
  <si>
    <r>
      <rPr>
        <sz val="11"/>
        <rFont val="Times New Roman"/>
        <family val="1"/>
      </rPr>
      <t>- Transferimit të burimeve ndërmjet produkteve në të njëjtin program;</t>
    </r>
  </si>
  <si>
    <r>
      <rPr>
        <sz val="11"/>
        <rFont val="Times New Roman"/>
        <family val="1"/>
      </rPr>
      <t>- Transferimit të burimeve ndërmjet artikujve në të njëjtin program;</t>
    </r>
  </si>
  <si>
    <r>
      <rPr>
        <sz val="11"/>
        <rFont val="Times New Roman"/>
        <family val="1"/>
      </rPr>
      <t>- Transferimit të burimeve ndërmjet programeve të njësisë së vetëqeverisjes vendore.</t>
    </r>
  </si>
  <si>
    <r>
      <rPr>
        <b/>
        <sz val="11"/>
        <rFont val="Times New Roman"/>
        <family val="1"/>
      </rPr>
      <t>Ndryshimet brenda programeve</t>
    </r>
  </si>
  <si>
    <r>
      <rPr>
        <sz val="11"/>
        <rFont val="Times New Roman"/>
        <family val="1"/>
      </rPr>
      <t>Nëse gjykohet që ndryshimi i planit buxhetor sjell nevojën e mbulimit të impaktit në arritjen e objektivave të  përgjithshëm  të  bashkisë  duke  transferuar  fonde/burime  brenda  të  njëjtit  program  të  njësisë,  atëherë drejtuesit  e  EMP-ve  duhet  të  konkludojnë  në  dakordësinë  midis  anëtarëve  të  EMP-së  që  janë  pjesë  e nënprogrameve që preken për reflektimin e ndryshimeve përkatëse. Për këtë arsye bëhen llogaritje në lidhje me planifikimin e sasisë së produkteve që do të mbulohen, si rrjedhojë e fondeve të ndryshuara (shtuara, pakësuara) përkatësisht. Duhet të merret në analizë cilësia e prodhimit të produkteve në rastin e rishikimit të planit. Në çdo rast duhet të synohet ruajtja e një standardi minimal të ofrimit të shërbimit për programet përkatëse.</t>
    </r>
  </si>
  <si>
    <r>
      <rPr>
        <sz val="11"/>
        <rFont val="Times New Roman"/>
        <family val="1"/>
      </rPr>
      <t>Të  gjitha  ndryshimet  duhet  të  shoqërohen  me  një  relacion  të  argumentuar  në  lidhje  me  veprimet korrigjuese që duhen ndërmarrë. Nëse ndryshimi i buxhetit parashikon krijimin e produkteve të reja ose projekteve të reja, mbështetur në një analizë të detajuar që duhet të paraqitet mbi domosdoshmërinë e krijimit të produkteve apo projekteve të reja, si dhe impaktin që kanë ato në përmbushjen e planit, miratimi është subjekt i këshillit të njësisë së vetëqeverisjes vendore.</t>
    </r>
  </si>
  <si>
    <r>
      <rPr>
        <sz val="11"/>
        <rFont val="Times New Roman"/>
        <family val="1"/>
      </rPr>
      <t>Kur transferta nuk përfshin krijimin e produkteve të reja ose të projekteve të reja, nëpunësi autorizues duhet të udhëzojë drejtuesin e EMP-së për të përgatitur materialet e nevojshme te nëpunësi zbatues me qëllim që të bëjnë të mundur realizimin e transfertës sipas procedurave të përcaktuara në udhëzimin nr. 9, datë 20.3.2018 “Për procedurat standarde të zbatimit të buxhetit”.</t>
    </r>
  </si>
  <si>
    <r>
      <rPr>
        <sz val="11"/>
        <rFont val="Times New Roman"/>
        <family val="1"/>
      </rPr>
      <t>Për projektet e reja të investimeve publike, nëpunësi autorizues i njësisë së vetëqeverisjes vendore duhet të udhëzojë EMP-në për të përgatitur materialet e nevojshme për të realizuar rialokimin sipas udhëzimit nr. 9, datë 20.3.2018 “Për procedurat standarde të zbatimit të buxhetit”.</t>
    </r>
  </si>
  <si>
    <r>
      <rPr>
        <b/>
        <sz val="11"/>
        <rFont val="Times New Roman"/>
        <family val="1"/>
      </rPr>
      <t>Ndryshimet ndërmjet programeve</t>
    </r>
  </si>
  <si>
    <r>
      <rPr>
        <sz val="11"/>
        <rFont val="Times New Roman"/>
        <family val="1"/>
      </rPr>
      <t>Nëse gjykohet që ndryshimi i planit buxhetor sjell nevojën e mbulimit të ndikimit në arritjen e objektivave</t>
    </r>
  </si>
  <si>
    <r>
      <rPr>
        <sz val="11"/>
        <rFont val="Times New Roman"/>
        <family val="1"/>
      </rPr>
      <t>të përgjithshëm të njësisë duke transferuar fonde/burime nga një program buxhetor te një program tjetër buxhetor i njësisë së vetëqeverisjes vendore, atëherë drejtuesit e EMP-ve përkatëse duhet të dakordësojnë me njësitë shpenzuese që preken për reflektimin të ndryshimeve përkatëse.  Drejtuesit e EMP-ve duhet të arrijnë në marrëveshje në lidhje me:</t>
    </r>
  </si>
  <si>
    <r>
      <rPr>
        <sz val="11"/>
        <rFont val="Times New Roman"/>
        <family val="1"/>
      </rPr>
      <t>- Shumën e fondeve që kërkohen në secilin rast dhe artikujt që do të përfshihen në transfertë;</t>
    </r>
  </si>
  <si>
    <r>
      <rPr>
        <sz val="11"/>
        <rFont val="Times New Roman"/>
        <family val="1"/>
      </rPr>
      <t>- Produktin që do të realizohet;</t>
    </r>
  </si>
  <si>
    <r>
      <rPr>
        <sz val="11"/>
        <rFont val="Times New Roman"/>
        <family val="1"/>
      </rPr>
      <t>- Ndikimin e transfertës në objektivat dhe/ose standardet e programit;</t>
    </r>
  </si>
  <si>
    <r>
      <rPr>
        <sz val="11"/>
        <rFont val="Times New Roman"/>
        <family val="1"/>
      </rPr>
      <t>- Programet nga të cilat EMP-ja propozojnë të transferohen burime, duke përfshirë një justifikim se pse burimet duhet të alokohen në këto programe.</t>
    </r>
  </si>
  <si>
    <r>
      <rPr>
        <sz val="11"/>
        <rFont val="Times New Roman"/>
        <family val="1"/>
      </rPr>
      <t>Informacioni i mësipërm duhet të jetë pjesë e relacionit shpjegues mbi veprimet korrigjuese të ndërmarra i cili dorëzohet te nëpunësi autorizues/ koordinatori i GMS-së.</t>
    </r>
  </si>
  <si>
    <r>
      <rPr>
        <sz val="11"/>
        <rFont val="Times New Roman"/>
        <family val="1"/>
      </rPr>
      <t>Nëpunësi autorizues duhet të përgatisë një kërkesë për Këshillin e njësisë së vetëqeverisjes vendore për rialokimin e fondeve midis  programeve.  Kërkesa duhet  të paraqesë ndikimin  e pritshëm mbi  objektivat, produktet dhe shpenzimet e produkteve për secilin program të përfshirë në propozimin e transfertës.</t>
    </r>
  </si>
  <si>
    <r>
      <rPr>
        <sz val="11"/>
        <rFont val="Times New Roman"/>
        <family val="1"/>
      </rPr>
      <t>Pasi  kërkesa  miratohet  nga  Këshilli  i  njësisë  së  vetëqeverisjes  vendore,  nëpunësi  autorizues  duhet  të udhëzojë drejtuesin e EMP-së për të përgatitur materialet e nevojshme në mënyrë që transferta të realizohet sipas  përcaktimeve  të  bëra  në  udhëzimin  nr.  9,  datë  20.7.2018  “Për  procedurat  standarde  të  zbatimit  të buxhetit”.</t>
    </r>
  </si>
  <si>
    <r>
      <rPr>
        <sz val="11"/>
        <rFont val="Times New Roman"/>
        <family val="1"/>
      </rPr>
      <t>Pasi është arritur dakordësia në lidhje me ndryshimet përkatëse rishikohet plani i produkteve për aq sa preken fondet e programeve përkatëse (në rritje ose në rënie) dhe dërgohet plani i rishikuar për miratim te kryetari i njësisë së vetëqeverisjes vendore e më tej në Këshillin njësisë së vetëqeverisjes vendore.</t>
    </r>
  </si>
  <si>
    <r>
      <rPr>
        <sz val="11"/>
        <rFont val="Times New Roman"/>
        <family val="1"/>
      </rPr>
      <t>Në rast se GMS-së nuk arrin marrëveshjen, për rialokimin e fondeve midis programeve kryetari i GMS-së ka të drejtën të vendosë për më tej.</t>
    </r>
  </si>
  <si>
    <r>
      <rPr>
        <sz val="11"/>
        <rFont val="Times New Roman"/>
        <family val="1"/>
      </rPr>
      <t>SHTOJCË 5</t>
    </r>
  </si>
  <si>
    <r>
      <rPr>
        <sz val="11"/>
        <rFont val="Times New Roman"/>
        <family val="1"/>
      </rPr>
      <t>TREGUESIT E MONITORIMIT TË PERFORMANCËS SË PROGRAMEVE DHE TREGUESIT</t>
    </r>
  </si>
  <si>
    <r>
      <rPr>
        <sz val="11"/>
        <rFont val="Times New Roman"/>
        <family val="1"/>
      </rPr>
      <t>FINANCIARË</t>
    </r>
  </si>
  <si>
    <r>
      <rPr>
        <sz val="11"/>
        <rFont val="Times New Roman"/>
        <family val="1"/>
      </rPr>
      <t>Programet e shpenzimeve monitorohen për të siguruar transparencë në lidhje me performancën e tyre për këtë qëllim hartohen tregues performance. Treguesit e performancës përdoren për të monitoruar arritjen e objektivave dhe efektivitetin e operacioneve. Në nivel programi shpenzimesh buxhetore ato përdoren për të monitoruar arritjen e objektivave të programit. Treguesit e monitorimit të përformancës duhet të jenë:</t>
    </r>
  </si>
  <si>
    <r>
      <rPr>
        <sz val="11"/>
        <rFont val="Times New Roman"/>
        <family val="1"/>
      </rPr>
      <t>i. lehtësisht të kuptueshëm;</t>
    </r>
  </si>
  <si>
    <r>
      <rPr>
        <sz val="11"/>
        <rFont val="Times New Roman"/>
        <family val="1"/>
      </rPr>
      <t>ii. specifikë e të lidhur ngushtësisht me qëllimin e politikës së programit dhe objektivat që synohen të arrihen përmes tij;</t>
    </r>
  </si>
  <si>
    <r>
      <rPr>
        <sz val="11"/>
        <rFont val="Times New Roman"/>
        <family val="1"/>
      </rPr>
      <t>iii. lehtësisht të matshëm;</t>
    </r>
  </si>
  <si>
    <r>
      <rPr>
        <sz val="11"/>
        <rFont val="Times New Roman"/>
        <family val="1"/>
      </rPr>
      <t>iv. të identifikueshëm.</t>
    </r>
  </si>
  <si>
    <r>
      <rPr>
        <sz val="11"/>
        <rFont val="Times New Roman"/>
        <family val="1"/>
      </rPr>
      <t>Njësia e vetëqeverisjes vendore harton tregues performance për çdo program shpenzimesh. Gjatë vitit (në tri periudha 4-mujore) monitorohen treguesit në mënyrë që të krahasohet realizimi i tyre faktik me nivelin e planifikuar.  Përmes  kësaj  sigurohen  korrigjimet  e  nevojshme  lidhur  me  performancën  e  arrirë  për  çdo program.</t>
    </r>
  </si>
  <si>
    <r>
      <rPr>
        <sz val="11"/>
        <rFont val="Times New Roman"/>
        <family val="1"/>
      </rPr>
      <t>Për të gjitha funksionet e veta ligjore njësia e vetëqeverisjes vendore monitoron të gjitha programet e shpenzimeve të saj duke krijuar një sistem administrimi të performancës së shërbimeve publike që ajo ofron për komunitetin vendor bazuar mbi standarde vendore dhe/ose standarde minimale kombëtare. Për këtë qëllim njësia e vetëqeverisjes vendore harton një sistem treguesish performance.</t>
    </r>
  </si>
  <si>
    <r>
      <rPr>
        <sz val="11"/>
        <rFont val="Times New Roman"/>
        <family val="1"/>
      </rPr>
      <t>Në lidhje me funksionet e deleguara nga institucionet qendrore dhe me synim garantimin e zbatimit të normave dhe standardeve kombëtare të krijuara në legjislacionin përkatës në fuqi dhe në përputhje me parimin e autonomisë vendore, ministritë e linjës të fushave përkatëse të përgjegjësisë, kanë të drejtë të mbikëqyrin dhe monitorojnë veprimtarinë e njësive të vetëqeverisjes vendore për ato funksione që ato kanë deleguar te njësitë e vetëqeverisjes vendore.</t>
    </r>
  </si>
  <si>
    <r>
      <rPr>
        <sz val="11"/>
        <rFont val="Times New Roman"/>
        <family val="1"/>
      </rPr>
      <t>Treguesit e performancës duhet të përcaktohen në nivel produktesh dhe rezultatesh në mënyrë që ta drejtojë programin buxhetor drejt efektivitetit. Treguesit në nivel produkti tregojnë mallra dhe shërbime që duhen  ofruar/prodhuar  për  arritjen  e objektivave  afatmesëm  dhe  qëllimeve  afatgjata  të  programit.  Nëse informacioni i programeve të shpenzimeve në lidhje me produktet/treguesit në nivel produkti kombinohet me informacion të saktë në lidhje me koston e programit, kjo gjë bën të mundur analizën e eficiencës së të gjithë programit.</t>
    </r>
  </si>
  <si>
    <r>
      <rPr>
        <sz val="11"/>
        <rFont val="Times New Roman"/>
        <family val="1"/>
      </rPr>
      <t>Më poshtë jepen shembuj treguesish performance për shërbimin e menaxhimit të mbetjeve bashkiake për</t>
    </r>
  </si>
  <si>
    <r>
      <rPr>
        <sz val="11"/>
        <rFont val="Times New Roman"/>
        <family val="1"/>
      </rPr>
      <t>të gjitha llojet e niveleve të treguesve.</t>
    </r>
  </si>
  <si>
    <r>
      <rPr>
        <b/>
        <sz val="9.5"/>
        <rFont val="Times New Roman"/>
        <family val="1"/>
      </rPr>
      <t>Lloji i treguesit të performancës në nivel</t>
    </r>
  </si>
  <si>
    <r>
      <rPr>
        <b/>
        <sz val="9.5"/>
        <rFont val="Times New Roman"/>
        <family val="1"/>
      </rPr>
      <t>Përshkrimi</t>
    </r>
  </si>
  <si>
    <r>
      <rPr>
        <b/>
        <sz val="9.5"/>
        <rFont val="Times New Roman"/>
        <family val="1"/>
      </rPr>
      <t>Shembull</t>
    </r>
  </si>
  <si>
    <r>
      <rPr>
        <sz val="9.5"/>
        <rFont val="Times New Roman"/>
        <family val="1"/>
      </rPr>
      <t>Produkti/output (sasi e prodhuar)</t>
    </r>
  </si>
  <si>
    <r>
      <rPr>
        <sz val="9.5"/>
        <rFont val="Times New Roman"/>
        <family val="1"/>
      </rPr>
      <t>Shërbime    të    ofruara    te klientët/qytetarët</t>
    </r>
  </si>
  <si>
    <r>
      <rPr>
        <sz val="9.5"/>
        <rFont val="Times New Roman"/>
        <family val="1"/>
      </rPr>
      <t>Tonë  mbetje  të  mbledhura  nga familjet ose bizneset</t>
    </r>
  </si>
  <si>
    <r>
      <rPr>
        <sz val="9.5"/>
        <rFont val="Times New Roman"/>
        <family val="1"/>
      </rPr>
      <t>Rezultati</t>
    </r>
  </si>
  <si>
    <r>
      <rPr>
        <sz val="9.5"/>
        <rFont val="Times New Roman"/>
        <family val="1"/>
      </rPr>
      <t>Efekti mbi çështjet sociale - ekonomike</t>
    </r>
  </si>
  <si>
    <r>
      <rPr>
        <sz val="9.5"/>
        <rFont val="Times New Roman"/>
        <family val="1"/>
      </rPr>
      <t>Përmirësimi  i  cilësisë  së  mjedisit dhe higjienës publike</t>
    </r>
  </si>
  <si>
    <r>
      <rPr>
        <sz val="9.5"/>
        <rFont val="Times New Roman"/>
        <family val="1"/>
      </rPr>
      <t>Impakti</t>
    </r>
  </si>
  <si>
    <r>
      <rPr>
        <sz val="9.5"/>
        <rFont val="Times New Roman"/>
        <family val="1"/>
      </rPr>
      <t>Perceptimi  i  qytetarëve  në lidhje     me     politikat     e bashkisë</t>
    </r>
  </si>
  <si>
    <r>
      <rPr>
        <sz val="9.5"/>
        <rFont val="Times New Roman"/>
        <family val="1"/>
      </rPr>
      <t>Besimi i qytetarëve në politikat e bashkisë</t>
    </r>
  </si>
  <si>
    <r>
      <rPr>
        <sz val="9.5"/>
        <rFont val="Times New Roman"/>
        <family val="1"/>
      </rPr>
      <t>Eficiencë input (kosto për njësi e prodhuar)</t>
    </r>
  </si>
  <si>
    <r>
      <rPr>
        <sz val="9.5"/>
        <rFont val="Times New Roman"/>
        <family val="1"/>
      </rPr>
      <t>Burimet financiare për çdo njësi produkti</t>
    </r>
  </si>
  <si>
    <r>
      <rPr>
        <sz val="9.5"/>
        <rFont val="Times New Roman"/>
        <family val="1"/>
      </rPr>
      <t>Kosto e një ton mbetje bashkiake të mbledhur/ përpunuar etj.</t>
    </r>
  </si>
  <si>
    <r>
      <rPr>
        <sz val="11"/>
        <rFont val="Times New Roman"/>
        <family val="1"/>
      </rPr>
      <t>Njësitë e vetëqeverisjes vendore hartojnë tregues performance për të gjitha programet e shpenzimeve buxhetore që ato përdorin.  Hartimi i treguesve është detyrë e një grupi të gjerë aktorësh, si: kryetari i njësisë së vetëqeverisjes vendore, drejtuesi i programit buxhetor dhe aktorë jashtë njësisë, të cilët kanë njohuri në lidhje me programin përkatës.</t>
    </r>
  </si>
  <si>
    <r>
      <rPr>
        <sz val="11"/>
        <rFont val="Times New Roman"/>
        <family val="1"/>
      </rPr>
      <t>Nëpërmjet udhëzimeve vjetore të përgatitjes së buxhetit afatmesëm Ministria e Financave dhe Ekonomisë në bashkëpunim me ministritë e linjës mund të ndajë me njësitë e vetëqeverisjes vendore tregues standardë minimalë, bazuar në legjislacionin specifik.</t>
    </r>
  </si>
  <si>
    <r>
      <rPr>
        <sz val="11"/>
        <rFont val="Times New Roman"/>
        <family val="1"/>
      </rPr>
      <t>Për funksionet e deleguara treguesit e monitorimit të performancës duhet të jenë të njëjtë për të gjitha njësitë e vetëqeverisjes vendore. Për funksionet e veta njësitë e vetëqeverisjes vendore vendosin tregues të lidhura ngushtësisht me karakteristikat e njësisë.</t>
    </r>
  </si>
  <si>
    <r>
      <rPr>
        <b/>
        <sz val="11"/>
        <rFont val="Times New Roman"/>
        <family val="1"/>
      </rPr>
      <t>Treguesit financiarë</t>
    </r>
  </si>
  <si>
    <r>
      <rPr>
        <sz val="11"/>
        <rFont val="Times New Roman"/>
        <family val="1"/>
      </rPr>
      <t>Treguesit  financiarë  përdoren  për  të  vlerësuar  qëndrueshmërinë  financiare  të  njësisë  së  vetëqeverisjes vendore, informuar aktorët kryesorë, si: kryetarin e njësisë së vetëqeverisjes vendore, këshillin e njësisë së vetëqeverisjes  vendore,  komunitetin  vendor,  taksapaguesit,  Ministrinë  e  Financave  dhe  Ekonomisë  ose kreditorët.</t>
    </r>
  </si>
  <si>
    <r>
      <rPr>
        <sz val="11"/>
        <rFont val="Times New Roman"/>
        <family val="1"/>
      </rPr>
      <t>Analiza dhe raportimin i treguesve financiarë i mundëson njësisë të kuptojë më mirë aspektet financiare të saj dhe njësive administrative. Ky informacion i kombinuar me element të tjerë ekonomik, demografik dhe social të njësisë ndihmon analizën dhe marrjen e masave përkatëse nga ana e Ministrisë së Financave dhe Ekonomisë dhe njësive të vetëqeverisjes vendore për të bërë krahasime midis tyre dhe mbajtjen e financave vendore nën monitorim.</t>
    </r>
  </si>
  <si>
    <r>
      <rPr>
        <sz val="11"/>
        <rFont val="Times New Roman"/>
        <family val="1"/>
      </rPr>
      <t>Me anë të analizës së treguesve financiarë merret informacion në lidhje me:</t>
    </r>
  </si>
  <si>
    <r>
      <rPr>
        <sz val="11"/>
        <rFont val="Times New Roman"/>
        <family val="1"/>
      </rPr>
      <t>- Cilat janë prioritetet e njësisë së vetëqeverisjes vendore;</t>
    </r>
  </si>
  <si>
    <r>
      <rPr>
        <sz val="11"/>
        <rFont val="Times New Roman"/>
        <family val="1"/>
      </rPr>
      <t>- Çfarë burimesh ka në dispozicion njësia;</t>
    </r>
  </si>
  <si>
    <r>
      <rPr>
        <sz val="11"/>
        <rFont val="Times New Roman"/>
        <family val="1"/>
      </rPr>
      <t>- Si përdoren fondet publike të njësisë së vetëqeverisjes vendore;</t>
    </r>
  </si>
  <si>
    <r>
      <rPr>
        <sz val="11"/>
        <rFont val="Times New Roman"/>
        <family val="1"/>
      </rPr>
      <t>- Sa varet njësia nga transfertat e qeverisë qendrore;</t>
    </r>
  </si>
  <si>
    <r>
      <rPr>
        <sz val="11"/>
        <rFont val="Times New Roman"/>
        <family val="1"/>
      </rPr>
      <t>- Nëse po ruhet disiplina fiskale;</t>
    </r>
  </si>
  <si>
    <r>
      <rPr>
        <sz val="11"/>
        <rFont val="Times New Roman"/>
        <family val="1"/>
      </rPr>
      <t>- Nëse ka risqe fiskale që kërkojnë një vëmendje të veçantë.</t>
    </r>
  </si>
  <si>
    <r>
      <rPr>
        <sz val="11"/>
        <rFont val="Times New Roman"/>
        <family val="1"/>
      </rPr>
      <t>Analiza financiare duhet të vlerësohet përgjatë viteve. Në këtë mënyrë monitorohen ndryshimet e kushteve financiare bazuar në të njëjtit tregues financiarë për të gjitha njësitë e vetëqeverisjes vendore. Bazuar në këta tregues Ministria e Financave dhe Ekonomisë jep rekomandime për njësitë e vetëqeverisjes vendore.</t>
    </r>
  </si>
  <si>
    <r>
      <rPr>
        <sz val="11"/>
        <rFont val="Times New Roman"/>
        <family val="1"/>
      </rPr>
      <t>Drejtoria që merret me buxhetin dhe financën brenda njësisë së vetëqeverisjes vendore është përgjegjëse për të përgatitur, llogaritur, përditësuar dhe raportuar treguesit financiarë. Të dhënat për të llogaritur këta tregues financiarë mund të merren nga Sistemi Informatik Financiar i Qeverisë (SIFQ) duke iu referuar të dhënave faktike. Për të dhënat e planifikuara/buxhetuara, treguesit llogariten duke përdorur të dhënat nga buxheti.</t>
    </r>
  </si>
  <si>
    <r>
      <rPr>
        <sz val="11"/>
        <rFont val="Times New Roman"/>
        <family val="1"/>
      </rPr>
      <t>Përllogaritja e këtyre treguesve financiarë do të mbështetet edhe në të dhënat që sigurohen nga Instrumente të Planifikimit Financiar ose software të ndryshëm të miratuar për njësitë e vetëqeverisjes vendore.</t>
    </r>
  </si>
  <si>
    <r>
      <rPr>
        <sz val="11"/>
        <rFont val="Times New Roman"/>
        <family val="1"/>
      </rPr>
      <t>Të dhënat për të llogaritur vlerat faktike të treguesve financiarë mblidhen në mënyrë të përvitshme. Për shifrat e parashikuara të treguesve financiare, përdoren të dhënat e programit të buxhetit dhe PBA-së. Të gjitha të dhënat për llogaritjen e treguesve financiarë janë vjetore përveç treguesve të mëposhtëm të cilët kërkojnë të dhëna të akumuluara:</t>
    </r>
  </si>
  <si>
    <r>
      <rPr>
        <sz val="11"/>
        <rFont val="Times New Roman"/>
        <family val="1"/>
      </rPr>
      <t>- Raporti i borxhit afatgjatë kundrejt totalit të të ardhurave (huamarrja është e dhënë e akumuluar për huamarrjen afatgjatë; totali i të ardhurave është e dhënë vjetore);</t>
    </r>
  </si>
  <si>
    <r>
      <rPr>
        <sz val="11"/>
        <rFont val="Times New Roman"/>
        <family val="1"/>
      </rPr>
      <t>- Raporti i borxhit afatshkurtër kundrejt të ardhurave të veta të njësisë (huamarrja është e dhënë e akumuluar për huamarrjen afatshkurtër; totali i të ardhurave nga burimet e veta është e dhënë vjetore);</t>
    </r>
  </si>
  <si>
    <r>
      <rPr>
        <sz val="11"/>
        <rFont val="Times New Roman"/>
        <family val="1"/>
      </rPr>
      <t>-  Raporti  i  detyrimeve  të papaguara  në afat  kundrejt  të  ardhurave  nga  taksat  dhe  tarifat  (detyrimet  e prapambetura kërkon të dhëna të akumuluara  nga detyrimet e papaguara; të ardhurat nga taksat dhe tarifat është e dhënë vjetore).</t>
    </r>
  </si>
  <si>
    <r>
      <rPr>
        <sz val="11"/>
        <rFont val="Times New Roman"/>
        <family val="1"/>
      </rPr>
      <t>Të gjithë treguesit financiarë llogariten dhe përditësohen në mënyrë të përvitshme dhe i referohen vitit të fundit (t-1); vitit korrent (t) dhe tri viteve të ardhshme. Treguesit financiarë raportohen çdo vit në Këshillin e njësisë së vetëqeverisjes vendore dhe në Ministrinë e Financave dhe Ekonomisë.</t>
    </r>
  </si>
  <si>
    <r>
      <rPr>
        <sz val="11"/>
        <rFont val="Times New Roman"/>
        <family val="1"/>
      </rPr>
      <t>Ministria e Financave dhe Ekonomisë i përdor treguesit e performancës dhe jep komente sipas rastit mbi objektivat e vendosur nga njësia për të cilat matet performanca.</t>
    </r>
  </si>
  <si>
    <r>
      <rPr>
        <b/>
        <sz val="9.5"/>
        <rFont val="Times New Roman"/>
        <family val="1"/>
      </rPr>
      <t>Treguesit financiarë (sipas përcaktimeve të nenit 54, të ligjit nr. 68/2017)</t>
    </r>
  </si>
  <si>
    <r>
      <rPr>
        <b/>
        <sz val="9.5"/>
        <rFont val="Times New Roman"/>
        <family val="1"/>
      </rPr>
      <t>Nr.</t>
    </r>
  </si>
  <si>
    <r>
      <rPr>
        <b/>
        <sz val="9.5"/>
        <rFont val="Times New Roman"/>
        <family val="1"/>
      </rPr>
      <t>Treguesit kyçë financiarë</t>
    </r>
  </si>
  <si>
    <r>
      <rPr>
        <b/>
        <sz val="9.5"/>
        <rFont val="Times New Roman"/>
        <family val="1"/>
      </rPr>
      <t>Kuptimi</t>
    </r>
  </si>
  <si>
    <r>
      <rPr>
        <b/>
        <sz val="9.5"/>
        <rFont val="Times New Roman"/>
        <family val="1"/>
      </rPr>
      <t>Formula</t>
    </r>
  </si>
  <si>
    <r>
      <rPr>
        <b/>
        <sz val="9.5"/>
        <rFont val="Times New Roman"/>
        <family val="1"/>
      </rPr>
      <t xml:space="preserve">Fakti viti
</t>
    </r>
    <r>
      <rPr>
        <b/>
        <sz val="9.5"/>
        <rFont val="Times New Roman"/>
        <family val="1"/>
      </rPr>
      <t>(t-1)</t>
    </r>
  </si>
  <si>
    <r>
      <rPr>
        <b/>
        <sz val="9.5"/>
        <rFont val="Times New Roman"/>
        <family val="1"/>
      </rPr>
      <t xml:space="preserve">Plani viti
</t>
    </r>
    <r>
      <rPr>
        <b/>
        <sz val="9.5"/>
        <rFont val="Times New Roman"/>
        <family val="1"/>
      </rPr>
      <t>(t)</t>
    </r>
  </si>
  <si>
    <r>
      <rPr>
        <b/>
        <sz val="9.5"/>
        <rFont val="Times New Roman"/>
        <family val="1"/>
      </rPr>
      <t xml:space="preserve">Plani viti
</t>
    </r>
    <r>
      <rPr>
        <b/>
        <sz val="9.5"/>
        <rFont val="Times New Roman"/>
        <family val="1"/>
      </rPr>
      <t>(t+1)</t>
    </r>
  </si>
  <si>
    <r>
      <rPr>
        <b/>
        <sz val="9.5"/>
        <rFont val="Times New Roman"/>
        <family val="1"/>
      </rPr>
      <t xml:space="preserve">Plani viti
</t>
    </r>
    <r>
      <rPr>
        <b/>
        <sz val="9.5"/>
        <rFont val="Times New Roman"/>
        <family val="1"/>
      </rPr>
      <t>(t+2)</t>
    </r>
  </si>
  <si>
    <r>
      <rPr>
        <b/>
        <sz val="9.5"/>
        <rFont val="Times New Roman"/>
        <family val="1"/>
      </rPr>
      <t xml:space="preserve">Plani viti
</t>
    </r>
    <r>
      <rPr>
        <b/>
        <sz val="9.5"/>
        <rFont val="Times New Roman"/>
        <family val="1"/>
      </rPr>
      <t>(t+3)</t>
    </r>
  </si>
  <si>
    <r>
      <rPr>
        <sz val="9.5"/>
        <rFont val="Times New Roman"/>
        <family val="1"/>
      </rPr>
      <t>1*</t>
    </r>
    <r>
      <rPr>
        <vertAlign val="superscript"/>
        <sz val="6"/>
        <rFont val="Times New Roman"/>
        <family val="1"/>
      </rPr>
      <t>1</t>
    </r>
  </si>
  <si>
    <r>
      <rPr>
        <sz val="9.5"/>
        <rFont val="Times New Roman"/>
        <family val="1"/>
      </rPr>
      <t>Raporti i shpenzimeve të përgjithshme ndaj të ardhurave të përgjithshme</t>
    </r>
  </si>
  <si>
    <r>
      <rPr>
        <sz val="9.5"/>
        <rFont val="Times New Roman"/>
        <family val="1"/>
      </rPr>
      <t xml:space="preserve">Ky raport tregon shpenzimet si një përqindje kundrejt të ardhurave– raporti tregon sesa shpenzon njësia për ofrimin e shërbimeve publike. Tregon marrëdhënien midis flukseve hyrëse të të ardhurave me flukset
</t>
    </r>
    <r>
      <rPr>
        <sz val="9.5"/>
        <rFont val="Times New Roman"/>
        <family val="1"/>
      </rPr>
      <t>dalëse të shpenzimeve.</t>
    </r>
  </si>
  <si>
    <r>
      <rPr>
        <sz val="9.5"/>
        <rFont val="Times New Roman"/>
        <family val="1"/>
      </rPr>
      <t>2*</t>
    </r>
  </si>
  <si>
    <r>
      <rPr>
        <sz val="9.5"/>
        <rFont val="Times New Roman"/>
        <family val="1"/>
      </rPr>
      <t>Raporti i të ardhurave të veta vendore ndaj të ardhurave të përgjithshme</t>
    </r>
  </si>
  <si>
    <r>
      <rPr>
        <sz val="9.5"/>
        <rFont val="Times New Roman"/>
        <family val="1"/>
      </rPr>
      <t>Tregon qëndrueshmërinë fiskale të njësisë. Rritja e raportit në vite tregon se njësia nuk mbështetet vetëm në burime të jashtme (si transfertat e qeverisë qendrore, grantet etj.)</t>
    </r>
  </si>
  <si>
    <r>
      <rPr>
        <sz val="9.5"/>
        <rFont val="Times New Roman"/>
        <family val="1"/>
      </rPr>
      <t>3*</t>
    </r>
  </si>
  <si>
    <r>
      <rPr>
        <sz val="9.5"/>
        <rFont val="Times New Roman"/>
        <family val="1"/>
      </rPr>
      <t>Raporti i të ardhurave faktike nga taksat dhe tarifat vendore ndaj planit të tyre</t>
    </r>
  </si>
  <si>
    <r>
      <rPr>
        <sz val="9.5"/>
        <rFont val="Times New Roman"/>
        <family val="1"/>
      </rPr>
      <t xml:space="preserve">Një diferencë e madhe ose në rritje midis të ardhurave të arkëtuara dhe atyre të planifikuara përgjatë viteve mund të tregojë një rënie të përgjithshme të ekonomisë vendore. Nëse kjo diference është e përhershme atëherë problem është mbledhja e taksave dhe tarifave vendore që mund të jetë për shkak të procedurave, barrës së lartë fiskale,
</t>
    </r>
    <r>
      <rPr>
        <sz val="9.5"/>
        <rFont val="Times New Roman"/>
        <family val="1"/>
      </rPr>
      <t>ose parashikim i pasaktë.</t>
    </r>
  </si>
  <si>
    <r>
      <rPr>
        <sz val="9.5"/>
        <rFont val="Times New Roman"/>
        <family val="1"/>
      </rPr>
      <t>4*</t>
    </r>
  </si>
  <si>
    <r>
      <rPr>
        <sz val="9.5"/>
        <rFont val="Times New Roman"/>
        <family val="1"/>
      </rPr>
      <t>Raporti i</t>
    </r>
  </si>
  <si>
    <r>
      <rPr>
        <sz val="9.5"/>
        <rFont val="Times New Roman"/>
        <family val="1"/>
      </rPr>
      <t>Një normë e lartë një menaxhim të</t>
    </r>
  </si>
  <si>
    <r>
      <rPr>
        <sz val="9.5"/>
        <rFont val="Times New Roman"/>
        <family val="1"/>
      </rPr>
      <t>shpenzimeve për</t>
    </r>
  </si>
  <si>
    <r>
      <rPr>
        <sz val="9.5"/>
        <rFont val="Times New Roman"/>
        <family val="1"/>
      </rPr>
      <t>mirë të financave vendore duke</t>
    </r>
  </si>
  <si>
    <r>
      <rPr>
        <sz val="9.5"/>
        <rFont val="Times New Roman"/>
        <family val="1"/>
      </rPr>
      <t>investime kapitale</t>
    </r>
  </si>
  <si>
    <r>
      <rPr>
        <sz val="9.5"/>
        <rFont val="Times New Roman"/>
        <family val="1"/>
      </rPr>
      <t>ofruar përmirësime në shërbimet</t>
    </r>
  </si>
  <si>
    <r>
      <rPr>
        <sz val="9.5"/>
        <rFont val="Times New Roman"/>
        <family val="1"/>
      </rPr>
      <t>ndaj shpenzimeve të</t>
    </r>
  </si>
  <si>
    <r>
      <rPr>
        <sz val="9.5"/>
        <rFont val="Times New Roman"/>
        <family val="1"/>
      </rPr>
      <t>vendore.</t>
    </r>
  </si>
  <si>
    <r>
      <rPr>
        <sz val="9.5"/>
        <rFont val="Times New Roman"/>
        <family val="1"/>
      </rPr>
      <t>përgjithshme</t>
    </r>
  </si>
  <si>
    <r>
      <rPr>
        <sz val="9.5"/>
        <rFont val="Times New Roman"/>
        <family val="1"/>
      </rPr>
      <t>Rritja e raportit përgjatë viteve mund</t>
    </r>
  </si>
  <si>
    <r>
      <rPr>
        <sz val="9.5"/>
        <rFont val="Times New Roman"/>
        <family val="1"/>
      </rPr>
      <t>të shpjegohet edhe me shërbime</t>
    </r>
  </si>
  <si>
    <r>
      <rPr>
        <sz val="9.5"/>
        <rFont val="Times New Roman"/>
        <family val="1"/>
      </rPr>
      <t>shtesë, infrastrukturë e re, pasuri të</t>
    </r>
  </si>
  <si>
    <r>
      <rPr>
        <sz val="9.5"/>
        <rFont val="Times New Roman"/>
        <family val="1"/>
      </rPr>
      <t>paluajtshme të shtuara, funksione të</t>
    </r>
  </si>
  <si>
    <r>
      <rPr>
        <sz val="9.5"/>
        <rFont val="Times New Roman"/>
        <family val="1"/>
      </rPr>
      <t>reja të marra që kanë nevojë për</t>
    </r>
  </si>
  <si>
    <r>
      <rPr>
        <sz val="9.5"/>
        <rFont val="Times New Roman"/>
        <family val="1"/>
      </rPr>
      <t>investime etj.</t>
    </r>
  </si>
  <si>
    <r>
      <rPr>
        <sz val="9.5"/>
        <rFont val="Times New Roman"/>
        <family val="1"/>
      </rPr>
      <t>5*</t>
    </r>
  </si>
  <si>
    <r>
      <rPr>
        <sz val="9.5"/>
        <rFont val="Times New Roman"/>
        <family val="1"/>
      </rPr>
      <t xml:space="preserve">Raporti i
</t>
    </r>
    <r>
      <rPr>
        <sz val="9.5"/>
        <rFont val="Times New Roman"/>
        <family val="1"/>
      </rPr>
      <t>shpenzimeve për</t>
    </r>
  </si>
  <si>
    <r>
      <rPr>
        <sz val="9.5"/>
        <rFont val="Times New Roman"/>
        <family val="1"/>
      </rPr>
      <t xml:space="preserve">Rritja në vite e peshës së
</t>
    </r>
    <r>
      <rPr>
        <sz val="9.5"/>
        <rFont val="Times New Roman"/>
        <family val="1"/>
      </rPr>
      <t>shpenzimeve të personelit ndaj</t>
    </r>
  </si>
  <si>
    <r>
      <rPr>
        <vertAlign val="superscript"/>
        <sz val="6"/>
        <rFont val="Times New Roman"/>
        <family val="1"/>
      </rPr>
      <t xml:space="preserve">1 </t>
    </r>
    <r>
      <rPr>
        <sz val="9.5"/>
        <rFont val="Times New Roman"/>
        <family val="1"/>
      </rPr>
      <t>Treguesit me ketë shenjë gjenerohen në mënyrë automatike nga Instrumenti i Planifikimit Financiar për njësitë e vetëqeverisjes vendore</t>
    </r>
  </si>
  <si>
    <r>
      <rPr>
        <sz val="9.5"/>
        <rFont val="Times New Roman"/>
        <family val="1"/>
      </rPr>
      <t>personelin ndaj shpenzimeve të përgjithshme</t>
    </r>
  </si>
  <si>
    <r>
      <rPr>
        <sz val="9.5"/>
        <rFont val="Times New Roman"/>
        <family val="1"/>
      </rPr>
      <t xml:space="preserve">shpenzimeve të përgjithshme mund të tregojë ulje të shpenzimeve për investime/operative, ose faktin se produktiviteti i personelit është në rënie.
</t>
    </r>
    <r>
      <rPr>
        <sz val="9.5"/>
        <rFont val="Times New Roman"/>
        <family val="1"/>
      </rPr>
      <t xml:space="preserve">Një rritje e këtij raport mund të tregojë gjithashtu se qeveria po ofron më shumë shërbime (duke marrë funksionet të reja, duke rritur
</t>
    </r>
    <r>
      <rPr>
        <sz val="9.5"/>
        <rFont val="Times New Roman"/>
        <family val="1"/>
      </rPr>
      <t>volumin e shërbimeve ose cilësinë e tij).</t>
    </r>
  </si>
  <si>
    <r>
      <rPr>
        <sz val="9.5"/>
        <rFont val="Times New Roman"/>
        <family val="1"/>
      </rPr>
      <t>6*</t>
    </r>
  </si>
  <si>
    <r>
      <rPr>
        <sz val="9.5"/>
        <rFont val="Times New Roman"/>
        <family val="1"/>
      </rPr>
      <t>Raporti i huamarrjes afatgjatë ndaj  të ardhurave të përgjithshme</t>
    </r>
  </si>
  <si>
    <r>
      <rPr>
        <sz val="9.5"/>
        <rFont val="Times New Roman"/>
        <family val="1"/>
      </rPr>
      <t xml:space="preserve">Afatgjatë mbi një vit
</t>
    </r>
    <r>
      <rPr>
        <sz val="9.5"/>
        <rFont val="Times New Roman"/>
        <family val="1"/>
      </rPr>
      <t xml:space="preserve">Një raport i ulët tregon që NJQV-ja është në gjendje të paguajë detyrimet e saj të borxhit (principali plus interesat).
</t>
    </r>
    <r>
      <rPr>
        <sz val="9.5"/>
        <rFont val="Times New Roman"/>
        <family val="1"/>
      </rPr>
      <t xml:space="preserve">Nëse NJQV-ja po paguan një përqindje të lartë të të ardhurave totale në shërbimin e borxhit, ato mund të detyrohen të ulin shërbimet
</t>
    </r>
    <r>
      <rPr>
        <sz val="9.5"/>
        <rFont val="Times New Roman"/>
        <family val="1"/>
      </rPr>
      <t>e tjera lokale.</t>
    </r>
  </si>
  <si>
    <r>
      <rPr>
        <sz val="9.5"/>
        <rFont val="Times New Roman"/>
        <family val="1"/>
      </rPr>
      <t>7*</t>
    </r>
  </si>
  <si>
    <r>
      <rPr>
        <sz val="9.5"/>
        <rFont val="Times New Roman"/>
        <family val="1"/>
      </rPr>
      <t>Raporti i huamarrjes afatgjatë ndaj të ardhurave të veta</t>
    </r>
  </si>
  <si>
    <r>
      <rPr>
        <sz val="9.5"/>
        <rFont val="Times New Roman"/>
        <family val="1"/>
      </rPr>
      <t xml:space="preserve">I njëjti interpretim si më sipër.
</t>
    </r>
    <r>
      <rPr>
        <sz val="9.5"/>
        <rFont val="Times New Roman"/>
        <family val="1"/>
      </rPr>
      <t xml:space="preserve">Raporti në këtë rast tregon qartë një varësi midis shërbimit të borxhit / shlyerjes me anë të burimeve të veta
</t>
    </r>
    <r>
      <rPr>
        <sz val="9.5"/>
        <rFont val="Times New Roman"/>
        <family val="1"/>
      </rPr>
      <t>financiare të njësisë së vetëqeverisjes vendore</t>
    </r>
  </si>
  <si>
    <r>
      <rPr>
        <sz val="6.5"/>
        <rFont val="Georgia"/>
        <family val="1"/>
      </rPr>
      <t xml:space="preserve">Borxhi afatgjatë i akumuluar
</t>
    </r>
    <r>
      <rPr>
        <sz val="6.5"/>
        <rFont val="Georgia"/>
        <family val="1"/>
      </rPr>
      <t xml:space="preserve">Të ardhurat e Veta       </t>
    </r>
    <r>
      <rPr>
        <vertAlign val="superscript"/>
        <sz val="9.5"/>
        <rFont val="Times New Roman"/>
        <family val="1"/>
      </rPr>
      <t>*100</t>
    </r>
  </si>
  <si>
    <r>
      <rPr>
        <sz val="9.5"/>
        <rFont val="Times New Roman"/>
        <family val="1"/>
      </rPr>
      <t>8*</t>
    </r>
  </si>
  <si>
    <r>
      <rPr>
        <sz val="9.5"/>
        <rFont val="Times New Roman"/>
        <family val="1"/>
      </rPr>
      <t>Raporti i huamarrjes afatshkurtër ndaj të ardhurave të përgjithshme</t>
    </r>
  </si>
  <si>
    <r>
      <rPr>
        <sz val="9.5"/>
        <rFont val="Times New Roman"/>
        <family val="1"/>
      </rPr>
      <t xml:space="preserve">Afatshkurtër  nën një vit
</t>
    </r>
    <r>
      <rPr>
        <sz val="9.5"/>
        <rFont val="Times New Roman"/>
        <family val="1"/>
      </rPr>
      <t xml:space="preserve">Tregon aftësinë e njësisë vendore për të respektuar detyrimet afatshkurtra. Rritja e detyrimeve korrente afatshkurtra si % kundrejt të ardhurave në fund të vitit tregon një situatë negative në lidhje me likuiditetet dhe / ose problem me shpenzimet të cilat realizohen me borxh.
</t>
    </r>
    <r>
      <rPr>
        <sz val="9.5"/>
        <rFont val="Times New Roman"/>
        <family val="1"/>
      </rPr>
      <t>Një raport i ulët tregon se borxhi afatshkurtër mund të shlyhet</t>
    </r>
  </si>
  <si>
    <r>
      <rPr>
        <sz val="6.5"/>
        <rFont val="Georgia"/>
        <family val="1"/>
      </rPr>
      <t xml:space="preserve">Borxhi afatshkurtër
</t>
    </r>
    <r>
      <rPr>
        <sz val="6.5"/>
        <rFont val="Georgia"/>
        <family val="1"/>
      </rPr>
      <t xml:space="preserve">Të ardhurat e përgjithshm </t>
    </r>
    <r>
      <rPr>
        <vertAlign val="superscript"/>
        <sz val="9.5"/>
        <rFont val="Times New Roman"/>
        <family val="1"/>
      </rPr>
      <t xml:space="preserve">*100
</t>
    </r>
    <r>
      <rPr>
        <sz val="6.5"/>
        <rFont val="Georgia"/>
        <family val="1"/>
      </rPr>
      <t>e</t>
    </r>
  </si>
  <si>
    <r>
      <rPr>
        <sz val="9.5"/>
        <rFont val="Times New Roman"/>
        <family val="1"/>
      </rPr>
      <t xml:space="preserve">lehtësisht me anë të të ardhurave
</t>
    </r>
    <r>
      <rPr>
        <sz val="9.5"/>
        <rFont val="Times New Roman"/>
        <family val="1"/>
      </rPr>
      <t>vjetore të njësisë.</t>
    </r>
  </si>
  <si>
    <r>
      <rPr>
        <sz val="9.5"/>
        <rFont val="Times New Roman"/>
        <family val="1"/>
      </rPr>
      <t>9*</t>
    </r>
  </si>
  <si>
    <r>
      <rPr>
        <sz val="9.5"/>
        <rFont val="Times New Roman"/>
        <family val="1"/>
      </rPr>
      <t>Raporti i  detyrimeve tatimore të pa- arkëtuara në kohë ndaj të ardhurave tatimore</t>
    </r>
  </si>
  <si>
    <r>
      <rPr>
        <sz val="9.5"/>
        <rFont val="Times New Roman"/>
        <family val="1"/>
      </rPr>
      <t xml:space="preserve">Përfaqëson     detyrimet     fiskale     të papaguara    në    kohë    për    njësinë vendore.
</t>
    </r>
    <r>
      <rPr>
        <sz val="9.5"/>
        <rFont val="Times New Roman"/>
        <family val="1"/>
      </rPr>
      <t xml:space="preserve">Një normë e lartë e detyrimeve të akumuluara kundrejt totalit të të ardhurave të njësisë nga taksat dhe tarifat mund të tregojë procedura jo të mira; barrë e lartë fiskale; rënie të
</t>
    </r>
    <r>
      <rPr>
        <sz val="9.5"/>
        <rFont val="Times New Roman"/>
        <family val="1"/>
      </rPr>
      <t>ekonomisë vendore.</t>
    </r>
  </si>
  <si>
    <r>
      <rPr>
        <sz val="9.5"/>
        <rFont val="Times New Roman"/>
        <family val="1"/>
      </rPr>
      <t>Raporti i shpenzimeve që bën njësia si</t>
    </r>
  </si>
  <si>
    <r>
      <rPr>
        <sz val="6.5"/>
        <rFont val="Georgia"/>
        <family val="1"/>
      </rPr>
      <t xml:space="preserve">Shpenzimet e njësisë për PPP Shpenzimet e përgjithshem të njësi   </t>
    </r>
    <r>
      <rPr>
        <vertAlign val="superscript"/>
        <sz val="9.5"/>
        <rFont val="Times New Roman"/>
        <family val="1"/>
      </rPr>
      <t xml:space="preserve">*100
</t>
    </r>
    <r>
      <rPr>
        <sz val="6.5"/>
        <rFont val="Georgia"/>
        <family val="1"/>
      </rPr>
      <t>së</t>
    </r>
  </si>
  <si>
    <r>
      <rPr>
        <sz val="9.5"/>
        <rFont val="Times New Roman"/>
        <family val="1"/>
      </rPr>
      <t>pjesë e të gjitha skemave PPP ku ajo</t>
    </r>
  </si>
  <si>
    <r>
      <rPr>
        <sz val="9.5"/>
        <rFont val="Times New Roman"/>
        <family val="1"/>
      </rPr>
      <t>partneritetet publike-</t>
    </r>
  </si>
  <si>
    <r>
      <rPr>
        <sz val="9.5"/>
        <rFont val="Times New Roman"/>
        <family val="1"/>
      </rPr>
      <t>është palë nuk duhet të jetë më shumë</t>
    </r>
  </si>
  <si>
    <r>
      <rPr>
        <sz val="9.5"/>
        <rFont val="Times New Roman"/>
        <family val="1"/>
      </rPr>
      <t>private ndaj</t>
    </r>
  </si>
  <si>
    <r>
      <rPr>
        <sz val="9.5"/>
        <rFont val="Times New Roman"/>
        <family val="1"/>
      </rPr>
      <t>sesa      5%      e      shpenzimeve      të</t>
    </r>
  </si>
  <si>
    <r>
      <rPr>
        <sz val="9.5"/>
        <rFont val="Times New Roman"/>
        <family val="1"/>
      </rPr>
      <t>shpenzimeve të</t>
    </r>
  </si>
  <si>
    <r>
      <rPr>
        <sz val="9.5"/>
        <rFont val="Times New Roman"/>
        <family val="1"/>
      </rPr>
      <t>përgjithshme të saj.</t>
    </r>
  </si>
  <si>
    <r>
      <rPr>
        <sz val="9.5"/>
        <rFont val="Times New Roman"/>
        <family val="1"/>
      </rPr>
      <t>Raporte më të larta tregojnë se njësia</t>
    </r>
  </si>
  <si>
    <r>
      <rPr>
        <sz val="9.5"/>
        <rFont val="Times New Roman"/>
        <family val="1"/>
      </rPr>
      <t>është në kundërshtim me</t>
    </r>
  </si>
  <si>
    <r>
      <rPr>
        <sz val="9.5"/>
        <rFont val="Times New Roman"/>
        <family val="1"/>
      </rPr>
      <t>parashikimet ligjore numër</t>
    </r>
  </si>
  <si>
    <r>
      <rPr>
        <sz val="9.5"/>
        <rFont val="Times New Roman"/>
        <family val="1"/>
      </rPr>
      <t>9936/2008 “Për menaxhimin e</t>
    </r>
  </si>
  <si>
    <r>
      <rPr>
        <sz val="9.5"/>
        <rFont val="Times New Roman"/>
        <family val="1"/>
      </rPr>
      <t>sistemit buxhetor në RSH”, i</t>
    </r>
  </si>
  <si>
    <r>
      <rPr>
        <sz val="9.5"/>
        <rFont val="Times New Roman"/>
        <family val="1"/>
      </rPr>
      <t>ndryshuar.</t>
    </r>
  </si>
  <si>
    <r>
      <rPr>
        <sz val="9.5"/>
        <rFont val="Times New Roman"/>
        <family val="1"/>
      </rPr>
      <t>11*</t>
    </r>
  </si>
  <si>
    <r>
      <rPr>
        <sz val="9.5"/>
        <rFont val="Times New Roman"/>
        <family val="1"/>
      </rPr>
      <t>Një raport i lartë tregon ndërmarrjen</t>
    </r>
  </si>
  <si>
    <r>
      <rPr>
        <sz val="9.5"/>
        <rFont val="Times New Roman"/>
        <family val="1"/>
      </rPr>
      <t>e politikave të reja ose masa në</t>
    </r>
  </si>
  <si>
    <r>
      <rPr>
        <sz val="9.5"/>
        <rFont val="Times New Roman"/>
        <family val="1"/>
      </rPr>
      <t>politikat e kujdesit</t>
    </r>
  </si>
  <si>
    <r>
      <rPr>
        <sz val="9.5"/>
        <rFont val="Times New Roman"/>
        <family val="1"/>
      </rPr>
      <t>fushën e shërbimeve sociale ose rritje</t>
    </r>
  </si>
  <si>
    <r>
      <rPr>
        <sz val="9.5"/>
        <rFont val="Times New Roman"/>
        <family val="1"/>
      </rPr>
      <t>shoqëror ndaj</t>
    </r>
  </si>
  <si>
    <r>
      <rPr>
        <sz val="9.5"/>
        <rFont val="Times New Roman"/>
        <family val="1"/>
      </rPr>
      <t>të numrit të përfituesve të këtyre</t>
    </r>
  </si>
  <si>
    <r>
      <rPr>
        <sz val="9.5"/>
        <rFont val="Times New Roman"/>
        <family val="1"/>
      </rPr>
      <t>politikave/masave.</t>
    </r>
  </si>
  <si>
    <r>
      <rPr>
        <sz val="9.5"/>
        <rFont val="Times New Roman"/>
        <family val="1"/>
      </rPr>
      <t>Njësia përdor fonde për politika që</t>
    </r>
  </si>
  <si>
    <r>
      <rPr>
        <sz val="9.5"/>
        <rFont val="Times New Roman"/>
        <family val="1"/>
      </rPr>
      <t>mbështesin çështjet gjinore dhe një</t>
    </r>
  </si>
  <si>
    <r>
      <rPr>
        <sz val="9.5"/>
        <rFont val="Times New Roman"/>
        <family val="1"/>
      </rPr>
      <t>politikat që</t>
    </r>
  </si>
  <si>
    <r>
      <rPr>
        <sz val="9.5"/>
        <rFont val="Times New Roman"/>
        <family val="1"/>
      </rPr>
      <t>raport në rritje përgjatë viteve tregon</t>
    </r>
  </si>
  <si>
    <r>
      <rPr>
        <sz val="9.5"/>
        <rFont val="Times New Roman"/>
        <family val="1"/>
      </rPr>
      <t>mbështesin barazinë</t>
    </r>
  </si>
  <si>
    <r>
      <rPr>
        <sz val="9.5"/>
        <rFont val="Times New Roman"/>
        <family val="1"/>
      </rPr>
      <t>angazhimin në rritje të njësisë në këtë</t>
    </r>
  </si>
  <si>
    <r>
      <rPr>
        <sz val="9.5"/>
        <rFont val="Times New Roman"/>
        <family val="1"/>
      </rPr>
      <t>gjinore ndaj</t>
    </r>
  </si>
  <si>
    <r>
      <rPr>
        <sz val="9.5"/>
        <rFont val="Times New Roman"/>
        <family val="1"/>
      </rPr>
      <t>fushë.</t>
    </r>
  </si>
  <si>
    <r>
      <rPr>
        <sz val="11"/>
        <rFont val="Times New Roman"/>
        <family val="1"/>
      </rPr>
      <t>ANEKSI NR. 1</t>
    </r>
  </si>
  <si>
    <r>
      <rPr>
        <sz val="11"/>
        <rFont val="Times New Roman"/>
        <family val="1"/>
      </rPr>
      <t>RAPORTI I SHPENZIMEVE SIPAS PROGRAMEVE</t>
    </r>
  </si>
  <si>
    <r>
      <rPr>
        <sz val="7.5"/>
        <rFont val="Times New Roman"/>
        <family val="1"/>
      </rPr>
      <t>në 000/lekë</t>
    </r>
  </si>
  <si>
    <r>
      <rPr>
        <b/>
        <sz val="7.5"/>
        <rFont val="Times New Roman"/>
        <family val="1"/>
      </rPr>
      <t>Emri i grupit</t>
    </r>
  </si>
  <si>
    <r>
      <rPr>
        <b/>
        <sz val="7.5"/>
        <rFont val="Times New Roman"/>
        <family val="1"/>
      </rPr>
      <t>Kodi i grupit</t>
    </r>
  </si>
  <si>
    <r>
      <rPr>
        <b/>
        <sz val="7.5"/>
        <rFont val="Times New Roman"/>
        <family val="1"/>
      </rPr>
      <t>Programet</t>
    </r>
  </si>
  <si>
    <r>
      <rPr>
        <b/>
        <sz val="7.5"/>
        <color rgb="FFC00000"/>
        <rFont val="Times New Roman"/>
        <family val="1"/>
      </rPr>
      <t>Shpenzimet e njësisë së vetëqeverisjes vendore</t>
    </r>
  </si>
  <si>
    <r>
      <rPr>
        <b/>
        <sz val="7.5"/>
        <color rgb="FFC00000"/>
        <rFont val="Times New Roman"/>
        <family val="1"/>
      </rPr>
      <t xml:space="preserve">(5)
</t>
    </r>
    <r>
      <rPr>
        <b/>
        <sz val="7.5"/>
        <rFont val="Times New Roman"/>
        <family val="1"/>
      </rPr>
      <t xml:space="preserve">Buxheti vjetor
</t>
    </r>
    <r>
      <rPr>
        <b/>
        <sz val="7.5"/>
        <rFont val="Times New Roman"/>
        <family val="1"/>
      </rPr>
      <t>Plani i Periudhës/progresiv</t>
    </r>
  </si>
  <si>
    <r>
      <rPr>
        <b/>
        <sz val="7.5"/>
        <color rgb="FFC00000"/>
        <rFont val="Times New Roman"/>
        <family val="1"/>
      </rPr>
      <t xml:space="preserve">(6)
</t>
    </r>
    <r>
      <rPr>
        <b/>
        <sz val="7.5"/>
        <rFont val="Times New Roman"/>
        <family val="1"/>
      </rPr>
      <t xml:space="preserve">Fakti
</t>
    </r>
    <r>
      <rPr>
        <b/>
        <sz val="7.5"/>
        <rFont val="Times New Roman"/>
        <family val="1"/>
      </rPr>
      <t>i Periudhës/progresiv</t>
    </r>
  </si>
  <si>
    <r>
      <rPr>
        <b/>
        <sz val="7.5"/>
        <color rgb="FFC00000"/>
        <rFont val="Times New Roman"/>
        <family val="1"/>
      </rPr>
      <t xml:space="preserve">(7)=(6)-(5)
</t>
    </r>
    <r>
      <rPr>
        <b/>
        <sz val="7.5"/>
        <rFont val="Times New Roman"/>
        <family val="1"/>
      </rPr>
      <t>Diferenca</t>
    </r>
  </si>
  <si>
    <r>
      <rPr>
        <b/>
        <sz val="7.5"/>
        <rFont val="Times New Roman"/>
        <family val="1"/>
      </rPr>
      <t>Titulli</t>
    </r>
  </si>
  <si>
    <r>
      <rPr>
        <b/>
        <sz val="7.5"/>
        <rFont val="Times New Roman"/>
        <family val="1"/>
      </rPr>
      <t>Emërtimi</t>
    </r>
  </si>
  <si>
    <r>
      <rPr>
        <b/>
        <sz val="7.5"/>
        <rFont val="Times New Roman"/>
        <family val="1"/>
      </rPr>
      <t>.........</t>
    </r>
  </si>
  <si>
    <r>
      <rPr>
        <b/>
        <sz val="7.5"/>
        <rFont val="Times New Roman"/>
        <family val="1"/>
      </rPr>
      <t xml:space="preserve">Totali i shpenzimeve të
</t>
    </r>
    <r>
      <rPr>
        <b/>
        <sz val="7.5"/>
        <rFont val="Times New Roman"/>
        <family val="1"/>
      </rPr>
      <t>njësisë</t>
    </r>
  </si>
  <si>
    <r>
      <rPr>
        <b/>
        <sz val="7.5"/>
        <color rgb="FFC00000"/>
        <rFont val="Times New Roman"/>
        <family val="1"/>
      </rPr>
      <t>Totali</t>
    </r>
  </si>
  <si>
    <r>
      <rPr>
        <sz val="7.5"/>
        <rFont val="Times New Roman"/>
        <family val="1"/>
      </rPr>
      <t>Emri</t>
    </r>
  </si>
  <si>
    <r>
      <rPr>
        <sz val="7.5"/>
        <rFont val="Times New Roman"/>
        <family val="1"/>
      </rPr>
      <t>Firma</t>
    </r>
  </si>
  <si>
    <r>
      <rPr>
        <sz val="7.5"/>
        <rFont val="Times New Roman"/>
        <family val="1"/>
      </rPr>
      <t>Data</t>
    </r>
  </si>
  <si>
    <r>
      <rPr>
        <sz val="11"/>
        <rFont val="Times New Roman"/>
        <family val="1"/>
      </rPr>
      <t>RAPORTI I SHPENZIMEVE TË PROGRAMEVE SIPAS ARTIKUJVE</t>
    </r>
  </si>
  <si>
    <r>
      <rPr>
        <b/>
        <sz val="7.5"/>
        <color rgb="FF9A3300"/>
        <rFont val="Times New Roman"/>
        <family val="1"/>
      </rPr>
      <t>ne 000/lekë</t>
    </r>
  </si>
  <si>
    <r>
      <rPr>
        <b/>
        <sz val="7.5"/>
        <rFont val="Times New Roman"/>
        <family val="1"/>
      </rPr>
      <t>Bashkia</t>
    </r>
  </si>
  <si>
    <r>
      <rPr>
        <sz val="7.5"/>
        <rFont val="Times New Roman"/>
        <family val="1"/>
      </rPr>
      <t>.....</t>
    </r>
  </si>
  <si>
    <r>
      <rPr>
        <b/>
        <sz val="7.5"/>
        <rFont val="Times New Roman"/>
        <family val="1"/>
      </rPr>
      <t xml:space="preserve">Kodi i grupit /
</t>
    </r>
    <r>
      <rPr>
        <b/>
        <sz val="7.5"/>
        <rFont val="Times New Roman"/>
        <family val="1"/>
      </rPr>
      <t>Njësisë vendore</t>
    </r>
  </si>
  <si>
    <r>
      <rPr>
        <sz val="7.5"/>
        <rFont val="Times New Roman"/>
        <family val="1"/>
      </rPr>
      <t>....</t>
    </r>
  </si>
  <si>
    <r>
      <rPr>
        <b/>
        <sz val="7.5"/>
        <rFont val="Times New Roman"/>
        <family val="1"/>
      </rPr>
      <t>Programi</t>
    </r>
  </si>
  <si>
    <r>
      <rPr>
        <b/>
        <sz val="7.5"/>
        <rFont val="Times New Roman"/>
        <family val="1"/>
      </rPr>
      <t>Kodi i programit</t>
    </r>
  </si>
  <si>
    <r>
      <rPr>
        <b/>
        <sz val="7.5"/>
        <rFont val="Times New Roman"/>
        <family val="1"/>
      </rPr>
      <t>Art.</t>
    </r>
  </si>
  <si>
    <r>
      <rPr>
        <b/>
        <sz val="7.5"/>
        <color rgb="FF9A3300"/>
        <rFont val="Times New Roman"/>
        <family val="1"/>
      </rPr>
      <t xml:space="preserve">-1
</t>
    </r>
    <r>
      <rPr>
        <b/>
        <sz val="7.5"/>
        <rFont val="Times New Roman"/>
        <family val="1"/>
      </rPr>
      <t xml:space="preserve">Fakti
</t>
    </r>
    <r>
      <rPr>
        <b/>
        <sz val="7.5"/>
        <rFont val="Times New Roman"/>
        <family val="1"/>
      </rPr>
      <t xml:space="preserve">i vitit paraardhës Viti </t>
    </r>
    <r>
      <rPr>
        <b/>
        <u/>
        <sz val="7.5"/>
        <rFont val="Times New Roman"/>
        <family val="1"/>
      </rPr>
      <t>            </t>
    </r>
  </si>
  <si>
    <r>
      <rPr>
        <b/>
        <sz val="7.5"/>
        <color rgb="FF9A3300"/>
        <rFont val="Times New Roman"/>
        <family val="1"/>
      </rPr>
      <t xml:space="preserve">-2
</t>
    </r>
    <r>
      <rPr>
        <b/>
        <sz val="7.5"/>
        <rFont val="Times New Roman"/>
        <family val="1"/>
      </rPr>
      <t xml:space="preserve">PBA
</t>
    </r>
    <r>
      <rPr>
        <b/>
        <sz val="7.5"/>
        <rFont val="Times New Roman"/>
        <family val="1"/>
      </rPr>
      <t xml:space="preserve">Plan Viti </t>
    </r>
    <r>
      <rPr>
        <b/>
        <u/>
        <sz val="7.5"/>
        <rFont val="Times New Roman"/>
        <family val="1"/>
      </rPr>
      <t>            </t>
    </r>
  </si>
  <si>
    <r>
      <rPr>
        <b/>
        <sz val="7.5"/>
        <color rgb="FF9A3300"/>
        <rFont val="Times New Roman"/>
        <family val="1"/>
      </rPr>
      <t xml:space="preserve">-3
</t>
    </r>
    <r>
      <rPr>
        <b/>
        <sz val="7.5"/>
        <rFont val="Times New Roman"/>
        <family val="1"/>
      </rPr>
      <t xml:space="preserve">Buxheti vjetor Plan fillestar viti
</t>
    </r>
    <r>
      <rPr>
        <b/>
        <u/>
        <sz val="7.5"/>
        <rFont val="Times New Roman"/>
        <family val="1"/>
      </rPr>
      <t>                </t>
    </r>
  </si>
  <si>
    <r>
      <rPr>
        <b/>
        <sz val="7.5"/>
        <color rgb="FF9A3300"/>
        <rFont val="Times New Roman"/>
        <family val="1"/>
      </rPr>
      <t xml:space="preserve">-4
</t>
    </r>
    <r>
      <rPr>
        <b/>
        <sz val="7.5"/>
        <rFont val="Times New Roman"/>
        <family val="1"/>
      </rPr>
      <t xml:space="preserve">Buxheti vjetor
</t>
    </r>
    <r>
      <rPr>
        <b/>
        <sz val="7.5"/>
        <rFont val="Times New Roman"/>
        <family val="1"/>
      </rPr>
      <t>Plan i rishikuar Viti</t>
    </r>
    <r>
      <rPr>
        <b/>
        <u/>
        <sz val="7.5"/>
        <rFont val="Times New Roman"/>
        <family val="1"/>
      </rPr>
      <t>              </t>
    </r>
  </si>
  <si>
    <r>
      <rPr>
        <b/>
        <sz val="7.5"/>
        <color rgb="FF9A3300"/>
        <rFont val="Times New Roman"/>
        <family val="1"/>
      </rPr>
      <t xml:space="preserve">-5
</t>
    </r>
    <r>
      <rPr>
        <b/>
        <sz val="7.5"/>
        <rFont val="Times New Roman"/>
        <family val="1"/>
      </rPr>
      <t xml:space="preserve">Buxheti vjetor Plani i
</t>
    </r>
    <r>
      <rPr>
        <b/>
        <sz val="7.5"/>
        <rFont val="Times New Roman"/>
        <family val="1"/>
      </rPr>
      <t>periudhës/progresiv</t>
    </r>
  </si>
  <si>
    <r>
      <rPr>
        <b/>
        <sz val="7.5"/>
        <color rgb="FF9A3300"/>
        <rFont val="Times New Roman"/>
        <family val="1"/>
      </rPr>
      <t xml:space="preserve">-6
</t>
    </r>
    <r>
      <rPr>
        <b/>
        <sz val="7.5"/>
        <rFont val="Times New Roman"/>
        <family val="1"/>
      </rPr>
      <t xml:space="preserve">Fakti i
</t>
    </r>
    <r>
      <rPr>
        <b/>
        <sz val="7.5"/>
        <rFont val="Times New Roman"/>
        <family val="1"/>
      </rPr>
      <t>periudhës/progresiv</t>
    </r>
  </si>
  <si>
    <r>
      <rPr>
        <b/>
        <sz val="7.5"/>
        <color rgb="FF9A3300"/>
        <rFont val="Times New Roman"/>
        <family val="1"/>
      </rPr>
      <t xml:space="preserve">(7)=(6)-(5)
</t>
    </r>
    <r>
      <rPr>
        <b/>
        <sz val="7.5"/>
        <rFont val="Times New Roman"/>
        <family val="1"/>
      </rPr>
      <t>Diferenca</t>
    </r>
  </si>
  <si>
    <r>
      <rPr>
        <sz val="7.5"/>
        <rFont val="Times New Roman"/>
        <family val="1"/>
      </rPr>
      <t>Paga</t>
    </r>
  </si>
  <si>
    <r>
      <rPr>
        <sz val="7.5"/>
        <rFont val="Times New Roman"/>
        <family val="1"/>
      </rPr>
      <t>Sigurime shoqërore</t>
    </r>
  </si>
  <si>
    <r>
      <rPr>
        <sz val="7.5"/>
        <rFont val="Times New Roman"/>
        <family val="1"/>
      </rPr>
      <t>Mallra dhe shërbime të tjera</t>
    </r>
  </si>
  <si>
    <r>
      <rPr>
        <sz val="7.5"/>
        <rFont val="Times New Roman"/>
        <family val="1"/>
      </rPr>
      <t>Subvencione</t>
    </r>
  </si>
  <si>
    <r>
      <rPr>
        <sz val="7.5"/>
        <rFont val="Times New Roman"/>
        <family val="1"/>
      </rPr>
      <t>Transferta korrente të brendshme</t>
    </r>
  </si>
  <si>
    <r>
      <rPr>
        <sz val="7.5"/>
        <rFont val="Times New Roman"/>
        <family val="1"/>
      </rPr>
      <t>Transferta korrente të huaja</t>
    </r>
  </si>
  <si>
    <r>
      <rPr>
        <sz val="7.5"/>
        <rFont val="Times New Roman"/>
        <family val="1"/>
      </rPr>
      <t>Trans për buxh. fam. &amp; individ</t>
    </r>
  </si>
  <si>
    <r>
      <rPr>
        <b/>
        <i/>
        <sz val="8"/>
        <color rgb="FF9A3300"/>
        <rFont val="Times New Roman"/>
        <family val="1"/>
      </rPr>
      <t>Nëntotali</t>
    </r>
  </si>
  <si>
    <r>
      <rPr>
        <b/>
        <i/>
        <sz val="8"/>
        <color rgb="FF9A3300"/>
        <rFont val="Times New Roman"/>
        <family val="1"/>
      </rPr>
      <t>Shpenzime korrente</t>
    </r>
  </si>
  <si>
    <r>
      <rPr>
        <sz val="7.5"/>
        <rFont val="Times New Roman"/>
        <family val="1"/>
      </rPr>
      <t>Kapitale të patrupëzuara</t>
    </r>
  </si>
  <si>
    <r>
      <rPr>
        <sz val="7.5"/>
        <rFont val="Times New Roman"/>
        <family val="1"/>
      </rPr>
      <t>Kapitale të trupëzuara</t>
    </r>
  </si>
  <si>
    <r>
      <rPr>
        <sz val="7.5"/>
        <rFont val="Times New Roman"/>
        <family val="1"/>
      </rPr>
      <t>Transferta kapitale</t>
    </r>
  </si>
  <si>
    <r>
      <rPr>
        <b/>
        <i/>
        <sz val="8"/>
        <rFont val="Times New Roman"/>
        <family val="1"/>
      </rPr>
      <t>Nëntotali</t>
    </r>
  </si>
  <si>
    <r>
      <rPr>
        <b/>
        <i/>
        <sz val="8"/>
        <rFont val="Times New Roman"/>
        <family val="1"/>
      </rPr>
      <t>Shpenzime kapitale me financim të brendshëm</t>
    </r>
  </si>
  <si>
    <r>
      <rPr>
        <b/>
        <i/>
        <sz val="8"/>
        <rFont val="Times New Roman"/>
        <family val="1"/>
      </rPr>
      <t>Shpenzime kapitale me financim të huaj</t>
    </r>
  </si>
  <si>
    <r>
      <rPr>
        <b/>
        <i/>
        <sz val="8"/>
        <color rgb="FF9A3300"/>
        <rFont val="Times New Roman"/>
        <family val="1"/>
      </rPr>
      <t>Totali</t>
    </r>
  </si>
  <si>
    <r>
      <rPr>
        <b/>
        <sz val="7.5"/>
        <color rgb="FF9A3300"/>
        <rFont val="Times New Roman"/>
        <family val="1"/>
      </rPr>
      <t>Shpenzime kapitale</t>
    </r>
  </si>
  <si>
    <r>
      <rPr>
        <b/>
        <sz val="7.5"/>
        <color rgb="FF9A3300"/>
        <rFont val="Times New Roman"/>
        <family val="1"/>
      </rPr>
      <t>Totali (korrente + kapitale )</t>
    </r>
  </si>
  <si>
    <r>
      <rPr>
        <b/>
        <sz val="7.5"/>
        <rFont val="Times New Roman"/>
        <family val="1"/>
      </rPr>
      <t xml:space="preserve">Drejtuesi i
</t>
    </r>
    <r>
      <rPr>
        <b/>
        <sz val="7.5"/>
        <rFont val="Times New Roman"/>
        <family val="1"/>
      </rPr>
      <t>Ekipit Menaxhues të Programit</t>
    </r>
  </si>
  <si>
    <r>
      <rPr>
        <b/>
        <sz val="7.5"/>
        <rFont val="Times New Roman"/>
        <family val="1"/>
      </rPr>
      <t>Kryetari i Njësisë Vetëqeverisjes Vendore</t>
    </r>
  </si>
  <si>
    <r>
      <rPr>
        <sz val="11"/>
        <rFont val="Times New Roman"/>
        <family val="1"/>
      </rPr>
      <t>ANEKSI NR. 3</t>
    </r>
  </si>
  <si>
    <r>
      <rPr>
        <sz val="11"/>
        <rFont val="Times New Roman"/>
        <family val="1"/>
      </rPr>
      <t>RAPORTI PËRMBLEDHËS I REALIZIMIT TË TREGUESVE TË PERFORMANCËS/PRODUKTEVE TË PROGRAMIT</t>
    </r>
  </si>
  <si>
    <r>
      <rPr>
        <b/>
        <sz val="6"/>
        <rFont val="Times New Roman"/>
        <family val="1"/>
      </rPr>
      <t xml:space="preserve">Emri i
</t>
    </r>
    <r>
      <rPr>
        <b/>
        <sz val="6"/>
        <rFont val="Times New Roman"/>
        <family val="1"/>
      </rPr>
      <t>Grupit</t>
    </r>
  </si>
  <si>
    <r>
      <rPr>
        <b/>
        <sz val="6"/>
        <rFont val="Times New Roman"/>
        <family val="1"/>
      </rPr>
      <t>Kodi i grupit</t>
    </r>
  </si>
  <si>
    <r>
      <rPr>
        <b/>
        <sz val="6"/>
        <rFont val="Times New Roman"/>
        <family val="1"/>
      </rPr>
      <t>.....</t>
    </r>
  </si>
  <si>
    <r>
      <rPr>
        <b/>
        <sz val="6"/>
        <rFont val="Times New Roman"/>
        <family val="1"/>
      </rPr>
      <t>Programi</t>
    </r>
  </si>
  <si>
    <r>
      <rPr>
        <b/>
        <sz val="6"/>
        <rFont val="Times New Roman"/>
        <family val="1"/>
      </rPr>
      <t xml:space="preserve">Kodi i
</t>
    </r>
    <r>
      <rPr>
        <b/>
        <sz val="6"/>
        <rFont val="Times New Roman"/>
        <family val="1"/>
      </rPr>
      <t>programit</t>
    </r>
  </si>
  <si>
    <r>
      <rPr>
        <b/>
        <sz val="6"/>
        <color rgb="FFC00000"/>
        <rFont val="Times New Roman"/>
        <family val="1"/>
      </rPr>
      <t>Në 000/lekë</t>
    </r>
  </si>
  <si>
    <r>
      <rPr>
        <b/>
        <sz val="6"/>
        <color rgb="FFC00000"/>
        <rFont val="Times New Roman"/>
        <family val="1"/>
      </rPr>
      <t>I</t>
    </r>
  </si>
  <si>
    <r>
      <rPr>
        <b/>
        <sz val="6"/>
        <color rgb="FFC00000"/>
        <rFont val="Times New Roman"/>
        <family val="1"/>
      </rPr>
      <t>II</t>
    </r>
  </si>
  <si>
    <r>
      <rPr>
        <b/>
        <sz val="6"/>
        <color rgb="FFC00000"/>
        <rFont val="Times New Roman"/>
        <family val="1"/>
      </rPr>
      <t>III</t>
    </r>
  </si>
  <si>
    <r>
      <rPr>
        <b/>
        <sz val="6"/>
        <color rgb="FFC00000"/>
        <rFont val="Times New Roman"/>
        <family val="1"/>
      </rPr>
      <t>IV</t>
    </r>
  </si>
  <si>
    <r>
      <rPr>
        <b/>
        <sz val="6"/>
        <color rgb="FFC00000"/>
        <rFont val="Times New Roman"/>
        <family val="1"/>
      </rPr>
      <t>Luhatjet në koston për njësi</t>
    </r>
  </si>
  <si>
    <r>
      <rPr>
        <b/>
        <sz val="6"/>
        <rFont val="Times New Roman"/>
        <family val="1"/>
      </rPr>
      <t>Koment e</t>
    </r>
  </si>
  <si>
    <r>
      <rPr>
        <b/>
        <sz val="6"/>
        <rFont val="Times New Roman"/>
        <family val="1"/>
      </rPr>
      <t>Kodi</t>
    </r>
  </si>
  <si>
    <r>
      <rPr>
        <b/>
        <sz val="6"/>
        <rFont val="Times New Roman"/>
        <family val="1"/>
      </rPr>
      <t>Emërtimi i treguesit të performancës/ produktit</t>
    </r>
  </si>
  <si>
    <r>
      <rPr>
        <b/>
        <sz val="6"/>
        <rFont val="Times New Roman"/>
        <family val="1"/>
      </rPr>
      <t>Njësia matëse</t>
    </r>
  </si>
  <si>
    <r>
      <rPr>
        <b/>
        <sz val="6"/>
        <rFont val="Times New Roman"/>
        <family val="1"/>
      </rPr>
      <t xml:space="preserve">Sasia faktike (sipas vitit </t>
    </r>
    <r>
      <rPr>
        <b/>
        <sz val="6"/>
        <color rgb="FF9A3300"/>
        <rFont val="Times New Roman"/>
        <family val="1"/>
      </rPr>
      <t>paraardhës e</t>
    </r>
    <r>
      <rPr>
        <b/>
        <sz val="6"/>
        <rFont val="Times New Roman"/>
        <family val="1"/>
      </rPr>
      <t>)</t>
    </r>
  </si>
  <si>
    <r>
      <rPr>
        <b/>
        <sz val="6"/>
        <rFont val="Times New Roman"/>
        <family val="1"/>
      </rPr>
      <t xml:space="preserve">Shpenzime t
</t>
    </r>
    <r>
      <rPr>
        <b/>
        <sz val="6"/>
        <rFont val="Times New Roman"/>
        <family val="1"/>
      </rPr>
      <t xml:space="preserve">(sipas vitit </t>
    </r>
    <r>
      <rPr>
        <b/>
        <sz val="6"/>
        <color rgb="FF9A3300"/>
        <rFont val="Times New Roman"/>
        <family val="1"/>
      </rPr>
      <t>paraardhës e</t>
    </r>
    <r>
      <rPr>
        <b/>
        <sz val="6"/>
        <rFont val="Times New Roman"/>
        <family val="1"/>
      </rPr>
      <t>)</t>
    </r>
  </si>
  <si>
    <r>
      <rPr>
        <b/>
        <sz val="6"/>
        <rFont val="Times New Roman"/>
        <family val="1"/>
      </rPr>
      <t xml:space="preserve">Kosto për njësi (sipas vitit </t>
    </r>
    <r>
      <rPr>
        <b/>
        <sz val="6"/>
        <color rgb="FF9A3300"/>
        <rFont val="Times New Roman"/>
        <family val="1"/>
      </rPr>
      <t>paraardhës</t>
    </r>
    <r>
      <rPr>
        <b/>
        <sz val="6"/>
        <rFont val="Times New Roman"/>
        <family val="1"/>
      </rPr>
      <t>)</t>
    </r>
  </si>
  <si>
    <r>
      <rPr>
        <b/>
        <sz val="6"/>
        <rFont val="Times New Roman"/>
        <family val="1"/>
      </rPr>
      <t xml:space="preserve">Sasia (sipas </t>
    </r>
    <r>
      <rPr>
        <b/>
        <sz val="6"/>
        <color rgb="FF9A3300"/>
        <rFont val="Times New Roman"/>
        <family val="1"/>
      </rPr>
      <t xml:space="preserve">planit </t>
    </r>
    <r>
      <rPr>
        <b/>
        <sz val="6"/>
        <rFont val="Times New Roman"/>
        <family val="1"/>
      </rPr>
      <t>të vitit korren t)</t>
    </r>
  </si>
  <si>
    <r>
      <rPr>
        <b/>
        <sz val="6"/>
        <rFont val="Times New Roman"/>
        <family val="1"/>
      </rPr>
      <t xml:space="preserve">Shpenzim et
</t>
    </r>
    <r>
      <rPr>
        <b/>
        <sz val="6"/>
        <rFont val="Times New Roman"/>
        <family val="1"/>
      </rPr>
      <t xml:space="preserve">(sipas </t>
    </r>
    <r>
      <rPr>
        <b/>
        <sz val="6"/>
        <color rgb="FF9A3300"/>
        <rFont val="Times New Roman"/>
        <family val="1"/>
      </rPr>
      <t xml:space="preserve">planit </t>
    </r>
    <r>
      <rPr>
        <b/>
        <sz val="6"/>
        <rFont val="Times New Roman"/>
        <family val="1"/>
      </rPr>
      <t>të vitit korrent)</t>
    </r>
  </si>
  <si>
    <r>
      <rPr>
        <b/>
        <sz val="6"/>
        <rFont val="Times New Roman"/>
        <family val="1"/>
      </rPr>
      <t xml:space="preserve">Kosto për njësi (sipas </t>
    </r>
    <r>
      <rPr>
        <b/>
        <sz val="6"/>
        <color rgb="FF9A3300"/>
        <rFont val="Times New Roman"/>
        <family val="1"/>
      </rPr>
      <t xml:space="preserve">planit </t>
    </r>
    <r>
      <rPr>
        <b/>
        <sz val="6"/>
        <rFont val="Times New Roman"/>
        <family val="1"/>
      </rPr>
      <t>të vitit korrent)</t>
    </r>
  </si>
  <si>
    <r>
      <rPr>
        <b/>
        <sz val="6"/>
        <rFont val="Times New Roman"/>
        <family val="1"/>
      </rPr>
      <t xml:space="preserve">Sasia (sipas </t>
    </r>
    <r>
      <rPr>
        <b/>
        <sz val="6"/>
        <color rgb="FF9A3300"/>
        <rFont val="Times New Roman"/>
        <family val="1"/>
      </rPr>
      <t xml:space="preserve">planit të rishiku ar </t>
    </r>
    <r>
      <rPr>
        <b/>
        <sz val="6"/>
        <rFont val="Times New Roman"/>
        <family val="1"/>
      </rPr>
      <t xml:space="preserve">të vitit korrent
</t>
    </r>
    <r>
      <rPr>
        <b/>
        <sz val="6"/>
        <rFont val="Times New Roman"/>
        <family val="1"/>
      </rPr>
      <t>)</t>
    </r>
  </si>
  <si>
    <r>
      <rPr>
        <b/>
        <sz val="6"/>
        <rFont val="Times New Roman"/>
        <family val="1"/>
      </rPr>
      <t xml:space="preserve">Shpenzim et
</t>
    </r>
    <r>
      <rPr>
        <b/>
        <sz val="6"/>
        <rFont val="Times New Roman"/>
        <family val="1"/>
      </rPr>
      <t xml:space="preserve">(sipas </t>
    </r>
    <r>
      <rPr>
        <b/>
        <sz val="6"/>
        <color rgb="FF9A3300"/>
        <rFont val="Times New Roman"/>
        <family val="1"/>
      </rPr>
      <t xml:space="preserve">planit të rishikuar </t>
    </r>
    <r>
      <rPr>
        <b/>
        <sz val="6"/>
        <rFont val="Times New Roman"/>
        <family val="1"/>
      </rPr>
      <t>të vitit korrent)</t>
    </r>
  </si>
  <si>
    <r>
      <rPr>
        <b/>
        <sz val="6"/>
        <rFont val="Times New Roman"/>
        <family val="1"/>
      </rPr>
      <t xml:space="preserve">Kosto për njësi (sipas </t>
    </r>
    <r>
      <rPr>
        <b/>
        <sz val="6"/>
        <color rgb="FF9A3300"/>
        <rFont val="Times New Roman"/>
        <family val="1"/>
      </rPr>
      <t xml:space="preserve">planit të rishiku ar </t>
    </r>
    <r>
      <rPr>
        <b/>
        <sz val="6"/>
        <rFont val="Times New Roman"/>
        <family val="1"/>
      </rPr>
      <t xml:space="preserve">të vitit korrent
</t>
    </r>
    <r>
      <rPr>
        <b/>
        <sz val="6"/>
        <rFont val="Times New Roman"/>
        <family val="1"/>
      </rPr>
      <t>)</t>
    </r>
  </si>
  <si>
    <r>
      <rPr>
        <b/>
        <sz val="6"/>
        <rFont val="Times New Roman"/>
        <family val="1"/>
      </rPr>
      <t xml:space="preserve">Sasia </t>
    </r>
    <r>
      <rPr>
        <b/>
        <sz val="6"/>
        <color rgb="FF9A3300"/>
        <rFont val="Times New Roman"/>
        <family val="1"/>
      </rPr>
      <t xml:space="preserve">faktike </t>
    </r>
    <r>
      <rPr>
        <b/>
        <sz val="6"/>
        <rFont val="Times New Roman"/>
        <family val="1"/>
      </rPr>
      <t>(në fund të vitit korren t)</t>
    </r>
  </si>
  <si>
    <r>
      <rPr>
        <b/>
        <sz val="6"/>
        <rFont val="Times New Roman"/>
        <family val="1"/>
      </rPr>
      <t xml:space="preserve">Shpenzim et </t>
    </r>
    <r>
      <rPr>
        <b/>
        <sz val="6"/>
        <color rgb="FF9A3300"/>
        <rFont val="Times New Roman"/>
        <family val="1"/>
      </rPr>
      <t xml:space="preserve">faktike </t>
    </r>
    <r>
      <rPr>
        <b/>
        <sz val="6"/>
        <rFont val="Times New Roman"/>
        <family val="1"/>
      </rPr>
      <t>(në fund të vitit korrent)</t>
    </r>
  </si>
  <si>
    <r>
      <rPr>
        <b/>
        <sz val="6"/>
        <rFont val="Times New Roman"/>
        <family val="1"/>
      </rPr>
      <t xml:space="preserve">Kosto për njësi </t>
    </r>
    <r>
      <rPr>
        <b/>
        <sz val="6"/>
        <color rgb="FF9A3300"/>
        <rFont val="Times New Roman"/>
        <family val="1"/>
      </rPr>
      <t xml:space="preserve">faktike </t>
    </r>
    <r>
      <rPr>
        <b/>
        <sz val="6"/>
        <rFont val="Times New Roman"/>
        <family val="1"/>
      </rPr>
      <t xml:space="preserve">(në fund të vitit korrent
</t>
    </r>
    <r>
      <rPr>
        <b/>
        <sz val="6"/>
        <rFont val="Times New Roman"/>
        <family val="1"/>
      </rPr>
      <t>)</t>
    </r>
  </si>
  <si>
    <r>
      <rPr>
        <b/>
        <sz val="6"/>
        <color rgb="FFC00000"/>
        <rFont val="Times New Roman"/>
        <family val="1"/>
      </rPr>
      <t>V = IV - I</t>
    </r>
  </si>
  <si>
    <r>
      <rPr>
        <b/>
        <sz val="6"/>
        <color rgb="FFC00000"/>
        <rFont val="Times New Roman"/>
        <family val="1"/>
      </rPr>
      <t>V = IV - II</t>
    </r>
  </si>
  <si>
    <r>
      <rPr>
        <b/>
        <sz val="6"/>
        <color rgb="FFC00000"/>
        <rFont val="Times New Roman"/>
        <family val="1"/>
      </rPr>
      <t>V = IV - III</t>
    </r>
  </si>
  <si>
    <r>
      <rPr>
        <sz val="6"/>
        <rFont val="Times New Roman"/>
        <family val="1"/>
      </rPr>
      <t>Emri</t>
    </r>
  </si>
  <si>
    <r>
      <rPr>
        <b/>
        <sz val="6"/>
        <rFont val="Times New Roman"/>
        <family val="1"/>
      </rPr>
      <t>Kryetari i</t>
    </r>
  </si>
  <si>
    <r>
      <rPr>
        <b/>
        <sz val="6"/>
        <rFont val="Times New Roman"/>
        <family val="1"/>
      </rPr>
      <t>Drejtuesi i Ekipit Menaxhues të</t>
    </r>
  </si>
  <si>
    <r>
      <rPr>
        <b/>
        <sz val="6"/>
        <rFont val="Times New Roman"/>
        <family val="1"/>
      </rPr>
      <t>Njësisë së</t>
    </r>
  </si>
  <si>
    <r>
      <rPr>
        <sz val="6"/>
        <rFont val="Times New Roman"/>
        <family val="1"/>
      </rPr>
      <t>Firma</t>
    </r>
  </si>
  <si>
    <r>
      <rPr>
        <b/>
        <sz val="6"/>
        <rFont val="Times New Roman"/>
        <family val="1"/>
      </rPr>
      <t>Programit</t>
    </r>
  </si>
  <si>
    <r>
      <rPr>
        <b/>
        <sz val="6"/>
        <rFont val="Times New Roman"/>
        <family val="1"/>
      </rPr>
      <t>Vetëqeverisj</t>
    </r>
  </si>
  <si>
    <r>
      <rPr>
        <sz val="6"/>
        <rFont val="Times New Roman"/>
        <family val="1"/>
      </rPr>
      <t>Data</t>
    </r>
  </si>
  <si>
    <r>
      <rPr>
        <b/>
        <sz val="6"/>
        <rFont val="Times New Roman"/>
        <family val="1"/>
      </rPr>
      <t>es Vendore</t>
    </r>
  </si>
  <si>
    <r>
      <rPr>
        <sz val="11"/>
        <rFont val="Times New Roman"/>
        <family val="1"/>
      </rPr>
      <t>ANEKSI NR. 4</t>
    </r>
  </si>
  <si>
    <r>
      <rPr>
        <sz val="11"/>
        <rFont val="Times New Roman"/>
        <family val="1"/>
      </rPr>
      <t>RAPORTI I REALIZIMIT TË OBJEKTIVAVE TË POLITIKËS SË PROGRAMIT</t>
    </r>
  </si>
  <si>
    <r>
      <rPr>
        <b/>
        <sz val="9.5"/>
        <color rgb="FFC00000"/>
        <rFont val="Times New Roman"/>
        <family val="1"/>
      </rPr>
      <t xml:space="preserve">Kodi i
</t>
    </r>
    <r>
      <rPr>
        <b/>
        <sz val="9.5"/>
        <color rgb="FFC00000"/>
        <rFont val="Times New Roman"/>
        <family val="1"/>
      </rPr>
      <t>programi t</t>
    </r>
  </si>
  <si>
    <r>
      <rPr>
        <b/>
        <sz val="9.5"/>
        <color rgb="FFC00000"/>
        <rFont val="Times New Roman"/>
        <family val="1"/>
      </rPr>
      <t>Emërtimi i programit:</t>
    </r>
  </si>
  <si>
    <r>
      <rPr>
        <b/>
        <sz val="9.5"/>
        <color rgb="FFC00000"/>
        <rFont val="Times New Roman"/>
        <family val="1"/>
      </rPr>
      <t>Koment e</t>
    </r>
  </si>
  <si>
    <r>
      <rPr>
        <b/>
        <sz val="9.5"/>
        <rFont val="Times New Roman"/>
        <family val="1"/>
      </rPr>
      <t>Qëllimi 1</t>
    </r>
  </si>
  <si>
    <r>
      <rPr>
        <b/>
        <sz val="9.5"/>
        <color rgb="FFC00000"/>
        <rFont val="Times New Roman"/>
        <family val="1"/>
      </rPr>
      <t>.....</t>
    </r>
  </si>
  <si>
    <r>
      <rPr>
        <b/>
        <sz val="9.5"/>
        <color rgb="FFC00000"/>
        <rFont val="Times New Roman"/>
        <family val="1"/>
      </rPr>
      <t>**Treguesit e performancës/produktet:</t>
    </r>
  </si>
  <si>
    <r>
      <rPr>
        <b/>
        <sz val="9.5"/>
        <color rgb="FF9A3300"/>
        <rFont val="Times New Roman"/>
        <family val="1"/>
      </rPr>
      <t>*Objektivat e politikës*:</t>
    </r>
  </si>
  <si>
    <r>
      <rPr>
        <b/>
        <sz val="9.5"/>
        <rFont val="Times New Roman"/>
        <family val="1"/>
      </rPr>
      <t xml:space="preserve">Kodi i Treguesit të
</t>
    </r>
    <r>
      <rPr>
        <b/>
        <sz val="9.5"/>
        <rFont val="Times New Roman"/>
        <family val="1"/>
      </rPr>
      <t>Performancës/produkti t</t>
    </r>
  </si>
  <si>
    <r>
      <rPr>
        <b/>
        <sz val="9.5"/>
        <rFont val="Times New Roman"/>
        <family val="1"/>
      </rPr>
      <t>Emërtimi i treguesit të performancës</t>
    </r>
    <r>
      <rPr>
        <b/>
        <sz val="9.5"/>
        <color rgb="FF9A3300"/>
        <rFont val="Times New Roman"/>
        <family val="1"/>
      </rPr>
      <t>***</t>
    </r>
    <r>
      <rPr>
        <b/>
        <sz val="9.5"/>
        <rFont val="Times New Roman"/>
        <family val="1"/>
      </rPr>
      <t>/produkti t</t>
    </r>
  </si>
  <si>
    <r>
      <rPr>
        <b/>
        <i/>
        <sz val="10"/>
        <rFont val="Times New Roman"/>
        <family val="1"/>
      </rPr>
      <t xml:space="preserve">Objektivi
</t>
    </r>
    <r>
      <rPr>
        <b/>
        <i/>
        <sz val="10"/>
        <rFont val="Times New Roman"/>
        <family val="1"/>
      </rPr>
      <t>1.1</t>
    </r>
  </si>
  <si>
    <r>
      <rPr>
        <sz val="11"/>
        <rFont val="Times New Roman"/>
        <family val="1"/>
      </rPr>
      <t>ANEKSI NR.5</t>
    </r>
  </si>
  <si>
    <r>
      <rPr>
        <sz val="11"/>
        <rFont val="Times New Roman"/>
        <family val="1"/>
      </rPr>
      <t>PROJEKTET  E INVESTIMEVE ME FINANCIM TË BRENDSHËM DHE ME FINANCIM TË HUAJ</t>
    </r>
  </si>
  <si>
    <r>
      <rPr>
        <b/>
        <sz val="9.5"/>
        <color rgb="FFC00000"/>
        <rFont val="Times New Roman"/>
        <family val="1"/>
      </rPr>
      <t>Projektet me financim te brendshëm (në 000/lekë)</t>
    </r>
  </si>
  <si>
    <r>
      <rPr>
        <b/>
        <sz val="9.5"/>
        <rFont val="Times New Roman"/>
        <family val="1"/>
      </rPr>
      <t>Kodi i projektit</t>
    </r>
  </si>
  <si>
    <r>
      <rPr>
        <b/>
        <sz val="9.5"/>
        <rFont val="Times New Roman"/>
        <family val="1"/>
      </rPr>
      <t>Emërtimi i projektit</t>
    </r>
  </si>
  <si>
    <r>
      <rPr>
        <b/>
        <sz val="9.5"/>
        <rFont val="Times New Roman"/>
        <family val="1"/>
      </rPr>
      <t xml:space="preserve">Vlera e plotë
</t>
    </r>
    <r>
      <rPr>
        <b/>
        <sz val="9.5"/>
        <rFont val="Times New Roman"/>
        <family val="1"/>
      </rPr>
      <t xml:space="preserve">e
</t>
    </r>
    <r>
      <rPr>
        <b/>
        <sz val="9.5"/>
        <rFont val="Times New Roman"/>
        <family val="1"/>
      </rPr>
      <t>projektit</t>
    </r>
  </si>
  <si>
    <r>
      <rPr>
        <b/>
        <sz val="9.5"/>
        <rFont val="Times New Roman"/>
        <family val="1"/>
      </rPr>
      <t xml:space="preserve">Viti i fillimit
</t>
    </r>
    <r>
      <rPr>
        <b/>
        <sz val="9.5"/>
        <rFont val="Times New Roman"/>
        <family val="1"/>
      </rPr>
      <t xml:space="preserve">të
</t>
    </r>
    <r>
      <rPr>
        <b/>
        <sz val="9.5"/>
        <rFont val="Times New Roman"/>
        <family val="1"/>
      </rPr>
      <t>projektit</t>
    </r>
  </si>
  <si>
    <r>
      <rPr>
        <b/>
        <sz val="9.5"/>
        <rFont val="Times New Roman"/>
        <family val="1"/>
      </rPr>
      <t xml:space="preserve">Viti i përfundimit
</t>
    </r>
    <r>
      <rPr>
        <b/>
        <sz val="9.5"/>
        <rFont val="Times New Roman"/>
        <family val="1"/>
      </rPr>
      <t xml:space="preserve">të
</t>
    </r>
    <r>
      <rPr>
        <b/>
        <sz val="9.5"/>
        <rFont val="Times New Roman"/>
        <family val="1"/>
      </rPr>
      <t>projektit</t>
    </r>
  </si>
  <si>
    <r>
      <rPr>
        <b/>
        <sz val="9.5"/>
        <rFont val="Times New Roman"/>
        <family val="1"/>
      </rPr>
      <t xml:space="preserve">Buxheti
</t>
    </r>
    <r>
      <rPr>
        <b/>
        <u/>
        <sz val="9.5"/>
        <rFont val="Times New Roman"/>
        <family val="1"/>
      </rPr>
      <t xml:space="preserve">                
</t>
    </r>
    <r>
      <rPr>
        <b/>
        <sz val="9.5"/>
        <rFont val="Times New Roman"/>
        <family val="1"/>
      </rPr>
      <t>Kontraktuar</t>
    </r>
  </si>
  <si>
    <r>
      <rPr>
        <b/>
        <sz val="9.5"/>
        <rFont val="Times New Roman"/>
        <family val="1"/>
      </rPr>
      <t xml:space="preserve">Plani i buxhetit viti
</t>
    </r>
    <r>
      <rPr>
        <b/>
        <u/>
        <sz val="9.5"/>
        <rFont val="Times New Roman"/>
        <family val="1"/>
      </rPr>
      <t>            </t>
    </r>
  </si>
  <si>
    <r>
      <rPr>
        <b/>
        <sz val="9.5"/>
        <rFont val="Times New Roman"/>
        <family val="1"/>
      </rPr>
      <t xml:space="preserve">REALIZIMI PROGRESIV
</t>
    </r>
    <r>
      <rPr>
        <b/>
        <sz val="9.5"/>
        <rFont val="Times New Roman"/>
        <family val="1"/>
      </rPr>
      <t>nga fillimi i vitit deri në periudhën aktuale</t>
    </r>
  </si>
  <si>
    <r>
      <rPr>
        <b/>
        <sz val="9.5"/>
        <rFont val="Times New Roman"/>
        <family val="1"/>
      </rPr>
      <t xml:space="preserve">REALIZIMI PROGRESIV
</t>
    </r>
    <r>
      <rPr>
        <b/>
        <sz val="9.5"/>
        <rFont val="Times New Roman"/>
        <family val="1"/>
      </rPr>
      <t>nga fillimi i projektit deri në periudhën aktuale</t>
    </r>
  </si>
  <si>
    <r>
      <rPr>
        <b/>
        <sz val="9.5"/>
        <rFont val="Times New Roman"/>
        <family val="1"/>
      </rPr>
      <t>Komente</t>
    </r>
  </si>
  <si>
    <r>
      <rPr>
        <b/>
        <sz val="9.5"/>
        <color rgb="FFC00000"/>
        <rFont val="Times New Roman"/>
        <family val="1"/>
      </rPr>
      <t>Projektet me financim të huaj (në 000/lekë)</t>
    </r>
  </si>
  <si>
    <r>
      <rPr>
        <b/>
        <sz val="9.5"/>
        <rFont val="Times New Roman"/>
        <family val="1"/>
      </rPr>
      <t xml:space="preserve">Viti i fillimit të
</t>
    </r>
    <r>
      <rPr>
        <b/>
        <sz val="9.5"/>
        <rFont val="Times New Roman"/>
        <family val="1"/>
      </rPr>
      <t>projektit</t>
    </r>
  </si>
  <si>
    <r>
      <rPr>
        <b/>
        <sz val="9.5"/>
        <rFont val="Times New Roman"/>
        <family val="1"/>
      </rPr>
      <t xml:space="preserve">Vitit i përfundimit
</t>
    </r>
    <r>
      <rPr>
        <b/>
        <sz val="9.5"/>
        <rFont val="Times New Roman"/>
        <family val="1"/>
      </rPr>
      <t xml:space="preserve">të
</t>
    </r>
    <r>
      <rPr>
        <b/>
        <sz val="9.5"/>
        <rFont val="Times New Roman"/>
        <family val="1"/>
      </rPr>
      <t>projektit</t>
    </r>
  </si>
  <si>
    <r>
      <rPr>
        <b/>
        <sz val="9.5"/>
        <rFont val="Times New Roman"/>
        <family val="1"/>
      </rPr>
      <t xml:space="preserve">Buxheti
</t>
    </r>
    <r>
      <rPr>
        <b/>
        <u/>
        <sz val="9.5"/>
        <rFont val="Times New Roman"/>
        <family val="1"/>
      </rPr>
      <t>                </t>
    </r>
    <r>
      <rPr>
        <b/>
        <sz val="9.5"/>
        <rFont val="Times New Roman"/>
        <family val="1"/>
      </rPr>
      <t xml:space="preserve"> kontraktuar</t>
    </r>
  </si>
  <si>
    <r>
      <rPr>
        <b/>
        <sz val="9.5"/>
        <rFont val="Times New Roman"/>
        <family val="1"/>
      </rPr>
      <t>Plani i bu</t>
    </r>
    <r>
      <rPr>
        <b/>
        <u/>
        <vertAlign val="subscript"/>
        <sz val="9.5"/>
        <rFont val="Times New Roman"/>
        <family val="1"/>
      </rPr>
      <t> </t>
    </r>
    <r>
      <rPr>
        <b/>
        <sz val="9.5"/>
        <rFont val="Times New Roman"/>
        <family val="1"/>
      </rPr>
      <t>xhetit viti</t>
    </r>
  </si>
  <si>
    <r>
      <rPr>
        <b/>
        <sz val="9.5"/>
        <rFont val="Times New Roman"/>
        <family val="1"/>
      </rPr>
      <t>Drejtuesi i Ekipit Menaxhues të Programit</t>
    </r>
  </si>
  <si>
    <r>
      <rPr>
        <sz val="9.5"/>
        <rFont val="Times New Roman"/>
        <family val="1"/>
      </rPr>
      <t>Emri</t>
    </r>
  </si>
  <si>
    <r>
      <rPr>
        <b/>
        <sz val="9.5"/>
        <rFont val="Times New Roman"/>
        <family val="1"/>
      </rPr>
      <t xml:space="preserve">Kryetari i Njësisë së
</t>
    </r>
    <r>
      <rPr>
        <b/>
        <sz val="9.5"/>
        <rFont val="Times New Roman"/>
        <family val="1"/>
      </rPr>
      <t>Vetëqeverisjes Vendore</t>
    </r>
  </si>
  <si>
    <r>
      <rPr>
        <sz val="9.5"/>
        <rFont val="Times New Roman"/>
        <family val="1"/>
      </rPr>
      <t>Firma</t>
    </r>
  </si>
  <si>
    <r>
      <rPr>
        <sz val="9.5"/>
        <rFont val="Times New Roman"/>
        <family val="1"/>
      </rPr>
      <t>Data</t>
    </r>
  </si>
  <si>
    <t>0 1110</t>
  </si>
  <si>
    <t>0 4260</t>
  </si>
  <si>
    <t>0 9230</t>
  </si>
  <si>
    <t>SHUMA</t>
  </si>
  <si>
    <t>0 4520 (Rruge rurale )</t>
  </si>
  <si>
    <t>0 4260 (Pyje kullota )</t>
  </si>
  <si>
    <t>0 4240 (Ujitje Kullimi)</t>
  </si>
  <si>
    <t>Kancelari</t>
  </si>
  <si>
    <t>Energji</t>
  </si>
  <si>
    <t>Uje</t>
  </si>
  <si>
    <t>Sherbime telefonike</t>
  </si>
  <si>
    <t>posta</t>
  </si>
  <si>
    <t>Sherbime te tjera</t>
  </si>
  <si>
    <t>Siguracion mjeteve,taksa</t>
  </si>
  <si>
    <t>Dieta</t>
  </si>
  <si>
    <t>shpenzime qeraje</t>
  </si>
  <si>
    <t>Keshiltaret</t>
  </si>
  <si>
    <t xml:space="preserve">paga </t>
  </si>
  <si>
    <t>sigurime</t>
  </si>
  <si>
    <t>shuma</t>
  </si>
  <si>
    <t>Kryetari i Njësisë së Vetëqeverisjes Vendore</t>
  </si>
  <si>
    <t>kapitale te trupezuara (FZHR)</t>
  </si>
  <si>
    <t xml:space="preserve">s'ka </t>
  </si>
  <si>
    <t>punonjes</t>
  </si>
  <si>
    <t xml:space="preserve">Paga </t>
  </si>
  <si>
    <t>Planifikim Menaxhim dhe Administrim</t>
  </si>
  <si>
    <t>Administrimi i pyjeve dhe kullotave</t>
  </si>
  <si>
    <t>Realizimi i kontrolleve /inspektimeve të pyjeve dhe kullotave</t>
  </si>
  <si>
    <t>Shërbime publike vendore</t>
  </si>
  <si>
    <t>Arsimi bazë dhe parashkollor</t>
  </si>
  <si>
    <t>Arsimi i përgjithshëm (mesëm)</t>
  </si>
  <si>
    <t>Objektivi 1.4</t>
  </si>
  <si>
    <t>Objektivi 1.5</t>
  </si>
  <si>
    <t>Objektivi 1.7</t>
  </si>
  <si>
    <t>Objektivi 1.2</t>
  </si>
  <si>
    <t>Kujdesi social për familjet dhe fëmijët</t>
  </si>
  <si>
    <t>plan agregat</t>
  </si>
  <si>
    <t>plan situacion</t>
  </si>
  <si>
    <t>te tabeles 1dhe2</t>
  </si>
  <si>
    <t>tab 1</t>
  </si>
  <si>
    <t>buxheti fillestar</t>
  </si>
  <si>
    <t>buxh fill+shtese</t>
  </si>
  <si>
    <t>vjeor</t>
  </si>
  <si>
    <t>situac</t>
  </si>
  <si>
    <t>0 3140 (Policia )</t>
  </si>
  <si>
    <t>0 3280 (Mbrojtja nga zjarri  )</t>
  </si>
  <si>
    <t>0 4220 (Bujqesia)</t>
  </si>
  <si>
    <t xml:space="preserve">Emri  </t>
  </si>
  <si>
    <t>fondi rezerve</t>
  </si>
  <si>
    <t xml:space="preserve">Dieta </t>
  </si>
  <si>
    <t>e pefunduar</t>
  </si>
  <si>
    <t>e perfunduar</t>
  </si>
  <si>
    <t>perfunduar</t>
  </si>
  <si>
    <t>e perfuduar</t>
  </si>
  <si>
    <t>Kryetari i Njësisë Vetëqeverisjes Vendore</t>
  </si>
  <si>
    <r>
      <rPr>
        <b/>
        <sz val="12"/>
        <rFont val="Times New Roman"/>
        <family val="1"/>
      </rPr>
      <t>Drejtuesi i
Ekipit Menaxhues të Programit</t>
    </r>
  </si>
  <si>
    <t>Fondi rezerve + emergjencat civile</t>
  </si>
  <si>
    <t>Komente</t>
  </si>
  <si>
    <t>...........</t>
  </si>
  <si>
    <t>Nëntotali</t>
  </si>
  <si>
    <t>BASHKIA  KOLONJË</t>
  </si>
  <si>
    <t>01110</t>
  </si>
  <si>
    <t>03140</t>
  </si>
  <si>
    <t>04220</t>
  </si>
  <si>
    <t>06140</t>
  </si>
  <si>
    <t>05100</t>
  </si>
  <si>
    <t>06260</t>
  </si>
  <si>
    <t>04240</t>
  </si>
  <si>
    <t>04260</t>
  </si>
  <si>
    <t>04520</t>
  </si>
  <si>
    <t>09120</t>
  </si>
  <si>
    <t>09230</t>
  </si>
  <si>
    <t>03280</t>
  </si>
  <si>
    <t>01170</t>
  </si>
  <si>
    <t>08130</t>
  </si>
  <si>
    <t>08220</t>
  </si>
  <si>
    <t>06370</t>
  </si>
  <si>
    <t>04130</t>
  </si>
  <si>
    <t>Erion Isai</t>
  </si>
  <si>
    <t>KOLONJE</t>
  </si>
  <si>
    <t>0 1110 (Organet Ekzekutive)</t>
  </si>
  <si>
    <t>0 1120 (Ceshtjet Financiare dhe Fiskale)</t>
  </si>
  <si>
    <t>Erion  Isai</t>
  </si>
  <si>
    <t>06260 (Sherbimi publik )</t>
  </si>
  <si>
    <t>09120 (Arsimi 9 vjecar)</t>
  </si>
  <si>
    <t>09230 (Arsimi I mesem )</t>
  </si>
  <si>
    <t>01170 ( Gj.civile)</t>
  </si>
  <si>
    <t>05100 ( Menaxhimi I Mbetjeve)</t>
  </si>
  <si>
    <t>05320 ( Mbrojtja e Mjedisit)</t>
  </si>
  <si>
    <t>06140 ( Urbanistika)</t>
  </si>
  <si>
    <t>06440 ( Ndricimi I Rrugeve)</t>
  </si>
  <si>
    <t>10140 ( Ndihma Ek.)</t>
  </si>
  <si>
    <t>10430 ( Kujdesi Social)</t>
  </si>
  <si>
    <t>10220 ( Te moshuarit)</t>
  </si>
  <si>
    <t>03600 ( OSSH+Media)</t>
  </si>
  <si>
    <t>04130 ( QKB )</t>
  </si>
  <si>
    <t>06370 ( SHAUK )</t>
  </si>
  <si>
    <t>08220 (Kultura)</t>
  </si>
  <si>
    <t>08130 (Sporti  )</t>
  </si>
  <si>
    <t>BASHKIA KOLONJE</t>
  </si>
  <si>
    <t xml:space="preserve">Emri    </t>
  </si>
  <si>
    <t>10661 ( Strehimi)</t>
  </si>
  <si>
    <t xml:space="preserve"> (Emergjencat + fondi rezerve )</t>
  </si>
  <si>
    <t>Net Metering</t>
  </si>
  <si>
    <t>Grenpoint Mob</t>
  </si>
  <si>
    <t>EURO</t>
  </si>
  <si>
    <t>Te tjera materiale dhe sherbime</t>
  </si>
  <si>
    <t>Pjese kembimi,goma bateri</t>
  </si>
  <si>
    <t>Shpenz Mirmbajtje</t>
  </si>
  <si>
    <t>Shpenz.mirmb mjeti</t>
  </si>
  <si>
    <t>Karburant dhe vaj</t>
  </si>
  <si>
    <t xml:space="preserve"> '03280</t>
  </si>
  <si>
    <t>Sigurime</t>
  </si>
  <si>
    <t>Materiale Pastrimi ,dizif</t>
  </si>
  <si>
    <t>Pjese kembimi ,goma ,bateri</t>
  </si>
  <si>
    <t>Siguracion mjeti</t>
  </si>
  <si>
    <t>Vladimir Dhespollari</t>
  </si>
  <si>
    <t xml:space="preserve"> '04220</t>
  </si>
  <si>
    <t>Ganiart Eminaj</t>
  </si>
  <si>
    <t xml:space="preserve"> '04240</t>
  </si>
  <si>
    <t>Te tjera shpenzime operative</t>
  </si>
  <si>
    <t>Ermal Zylfo</t>
  </si>
  <si>
    <t>Te tjera materiale e sherbime</t>
  </si>
  <si>
    <t>Rimbursim Tvsh</t>
  </si>
  <si>
    <t>Telefon</t>
  </si>
  <si>
    <t>Sherbim per ngrohje</t>
  </si>
  <si>
    <t xml:space="preserve">Erion Isai </t>
  </si>
  <si>
    <t xml:space="preserve">Uje </t>
  </si>
  <si>
    <t>Pastrim Gjelberimi</t>
  </si>
  <si>
    <t>Pjese kembimi ,goma  e bateri</t>
  </si>
  <si>
    <t>Anila Cycllari</t>
  </si>
  <si>
    <t>Shpenzime gjyqesore</t>
  </si>
  <si>
    <t>Udhetim I Brendshem</t>
  </si>
  <si>
    <t>Karburant dhe Vaj</t>
  </si>
  <si>
    <t>Pjese Kembimi ,goma ,bateri</t>
  </si>
  <si>
    <t>Shpenzime siguracioni</t>
  </si>
  <si>
    <t>Shpenz per te zgjedhurit</t>
  </si>
  <si>
    <t>Shpenzime Siguracioni</t>
  </si>
  <si>
    <t>Shpenz mirmbajtje mjetesh</t>
  </si>
  <si>
    <t>06190</t>
  </si>
  <si>
    <t>REALIZIMI për
periudhën e raportimit (12- mujore/vjetore)</t>
  </si>
  <si>
    <t>4Plus</t>
  </si>
  <si>
    <t>01620</t>
  </si>
  <si>
    <t>10910</t>
  </si>
  <si>
    <t>Garanci Punimesh</t>
  </si>
  <si>
    <t>Shpenzime te tjera</t>
  </si>
  <si>
    <t>Shpenz.Mirmbajtje Rrugesh</t>
  </si>
  <si>
    <t>Shpenz.Mirmbajtje Mjetesh</t>
  </si>
  <si>
    <t>Siguracion Mjeti</t>
  </si>
  <si>
    <t>Shpenz Mirmbajtje mjetesh</t>
  </si>
  <si>
    <t>Ndihme ,Paaftësi</t>
  </si>
  <si>
    <t>Energji Elektrike</t>
  </si>
  <si>
    <t>Te tjera Shpenzime</t>
  </si>
  <si>
    <t>Te tjera Sherbime</t>
  </si>
  <si>
    <t>Shpenz.pë rritjen e AQT-ndërtesa social-kulturore</t>
  </si>
  <si>
    <t>Prita</t>
  </si>
  <si>
    <t>Rikonstruksion Trotuaresh</t>
  </si>
  <si>
    <t>Ndricim Led</t>
  </si>
  <si>
    <t>Lera</t>
  </si>
  <si>
    <t>Rikualifikim Pali Prifti</t>
  </si>
  <si>
    <t>Hartim Plan Mbarshtrimi</t>
  </si>
  <si>
    <t>Ambjente Sportive</t>
  </si>
  <si>
    <t>Rik.Rrjeti I Brend dhe I Jasht Ujesj.Leskovik</t>
  </si>
  <si>
    <t>Supervizim I Rrj.Brend dhe te jasht te ujesj.Leskovik</t>
  </si>
  <si>
    <t>Ndertim Ujesj.i qytetit Erseke dhe te fshatrave</t>
  </si>
  <si>
    <t>Supervizim punimesh per ujesj.e qytetit</t>
  </si>
  <si>
    <t>Rrjeti Shpernd te furnizimit me uje te 14 fshatrave</t>
  </si>
  <si>
    <t>Supervizion Punimesh 14 fshatrat</t>
  </si>
  <si>
    <t>Muharrem Tartari</t>
  </si>
  <si>
    <t>Anila Çycllari</t>
  </si>
  <si>
    <t>Materiale pastrimi</t>
  </si>
  <si>
    <t>Shpenz Gjyqesore</t>
  </si>
  <si>
    <t>Shpenz per mirmb e objekteve</t>
  </si>
  <si>
    <t>Shpenz pritje percjellje</t>
  </si>
  <si>
    <t>Mbikqyrje kolaudim punimesh</t>
  </si>
  <si>
    <t>Blerje materiale asfaltike</t>
  </si>
  <si>
    <t>Materiale per pastrim,dezinf</t>
  </si>
  <si>
    <t>Shpenz per mirmbajtje objekt</t>
  </si>
  <si>
    <t>Ushqime</t>
  </si>
  <si>
    <t>Shpenz per mirmbajt objekt</t>
  </si>
  <si>
    <t xml:space="preserve">Kancelari </t>
  </si>
  <si>
    <t>Shpenzime pritje percjellie</t>
  </si>
  <si>
    <t>Materiale per pastrim</t>
  </si>
  <si>
    <t>Libra dhe publikime</t>
  </si>
  <si>
    <t>Te tjera shpenz operative</t>
  </si>
  <si>
    <t>Blerje materiale Q.Multifunksionale</t>
  </si>
  <si>
    <t>Kanali Vadites Gostivisht</t>
  </si>
  <si>
    <t>Kuota e qarkut</t>
  </si>
  <si>
    <t>Uniforma dhe veshje</t>
  </si>
  <si>
    <t>Te tjera materiale dhe sherbime speciale</t>
  </si>
  <si>
    <t>Shpenz.mirmb e rrugëve</t>
  </si>
  <si>
    <t>Shpenzime honorare</t>
  </si>
  <si>
    <t>Aktivitete Sociale</t>
  </si>
  <si>
    <t>Të tjera materiale e sherbime</t>
  </si>
  <si>
    <t>Shpenzime per honorare</t>
  </si>
  <si>
    <t>Trajinimet Online</t>
  </si>
  <si>
    <t>Numri total i personave të trajnuar</t>
  </si>
  <si>
    <t>Objektivi 2</t>
  </si>
  <si>
    <t>Objektivi 3</t>
  </si>
  <si>
    <t>Përmirësimi I kapaciteteve të bashkisë për ritjen e cilësisë së shërbimit ndaj komunitetit</t>
  </si>
  <si>
    <t>Objektivi 4</t>
  </si>
  <si>
    <t>Auditime  të subjekteve</t>
  </si>
  <si>
    <t>Objektivi 5</t>
  </si>
  <si>
    <t>Objektivi 6</t>
  </si>
  <si>
    <t>Objektivi 7</t>
  </si>
  <si>
    <t>Objektivi 8</t>
  </si>
  <si>
    <r>
      <rPr>
        <b/>
        <i/>
        <sz val="10"/>
        <rFont val="Times New Roman"/>
        <family val="1"/>
      </rPr>
      <t>Objektivi
1.1</t>
    </r>
  </si>
  <si>
    <t>Rritja e shërbimeve të ofruara në lidhje me lehtësimin e situatave të emergjencave civile</t>
  </si>
  <si>
    <t xml:space="preserve">. Kemi sektor te emergjencave civile (personel)                                   </t>
  </si>
  <si>
    <t>Në zbatim të ligjit nr 139/2019 për VQV</t>
  </si>
  <si>
    <t xml:space="preserve"> . Kemi KVMC (nr I takimeve të zhvilluara)</t>
  </si>
  <si>
    <t>Në zbatim të ligjit nr 45/2019 për MC</t>
  </si>
  <si>
    <t>Rastet e dhënies të ndihmës financiare ,familjeve që fatkeqësia mund të sjellë humbjë jete të pjestarëve të familjes</t>
  </si>
  <si>
    <t>Sipas ligjit dhe akteve nenligjore</t>
  </si>
  <si>
    <t>Rastet e dhënies të ndihmës financiare ,familjeve që u janë dëmtuar banesat nga fatkeqësitë e ndryshme dhe gjëndja e tyre ekonomike e vërtetuar me dokumentacion.</t>
  </si>
  <si>
    <t>Sigurimi normal I komunitetit të evakuar ,I cili për shkak të fatkeqësive që mund të ndodhë  ka mbetur pa mjete jetese ose mjete të kufizuara.</t>
  </si>
  <si>
    <t>Qëllimi 2</t>
  </si>
  <si>
    <t>Rritja e standarteve për menaxhimin e riskut nga fatkeqësitë me pjesmarrjen e sektorit privat</t>
  </si>
  <si>
    <t>Koment e</t>
  </si>
  <si>
    <t>Rritja e sherbimeve në lidhje me përgjigjen në raste fatkeqësie</t>
  </si>
  <si>
    <t>Rastet e marrjes me qera e makinerive të ndryshme për hapjen e rrugëve si pasojë e bllokimit nga dëbora.</t>
  </si>
  <si>
    <t>559.085 lekë sipas VKB nr 7 dt 29.01.2021</t>
  </si>
  <si>
    <t>Mbulime për shpenzime të tjera operative të kryera gjatë përballimit të ngjarjeve dhe situatave emergjente</t>
  </si>
  <si>
    <t>Në varësi të situatës .Institucionet shtetërore</t>
  </si>
  <si>
    <t>Shërbime të ndërhyrjes së menjëhershme në shpëtimin  e jetës së shtetasve ,pronës private e publike ,mbrojtjes së mjedisit të cilat janë dëmtuar dhe kërcënuar nga fatkeqësite (zjarret në banesë)</t>
  </si>
  <si>
    <t>Rasti I zjarrit në Përmet</t>
  </si>
  <si>
    <t>Qëllimi 3</t>
  </si>
  <si>
    <t>Zvogëlimi I riskut në zonat që paraqesin rrezik nga fatkeqësitë natyrore dhe fatkeqësitë e tjera</t>
  </si>
  <si>
    <t>Rritja e investimeve në zonat që paraqesin rrezik</t>
  </si>
  <si>
    <t>Sipas projekteve ,preventivave,relacioneve</t>
  </si>
  <si>
    <t>Qëllimi 4</t>
  </si>
  <si>
    <t>Rritja e ndërgjegjësimit të komunitetit dhe sensibilizimit të institucioneve dhe subjekteve për rreziqet nga fatkeqësitë natyrore.</t>
  </si>
  <si>
    <t>Përmirësimi I komunikimit dhe shkëmbimit të informacionit</t>
  </si>
  <si>
    <t>Rritja e mbështetjes financiare lidhur me aktivitete dhe shërbimet që ndikojnë në forcimin e strukturave.</t>
  </si>
  <si>
    <t>Takimet me komunitetin,institucionet</t>
  </si>
  <si>
    <t>Plotësimi I strukturave operacionale me paisje dhe trajnime në dfushën e mbrojtjes civile.</t>
  </si>
  <si>
    <t>Objektivi 1</t>
  </si>
  <si>
    <t>Qëllimi 1</t>
  </si>
  <si>
    <t>**Treguesit e performancës/produktet:</t>
  </si>
  <si>
    <t>*Objektivat e politikës*:</t>
  </si>
  <si>
    <r>
      <rPr>
        <b/>
        <sz val="9.5"/>
        <rFont val="Times New Roman"/>
        <family val="1"/>
      </rPr>
      <t>Kodi i Treguesit të
Performancës/produkti t</t>
    </r>
  </si>
  <si>
    <t>Emërtimi i treguesit të performancës***/produkti t</t>
  </si>
  <si>
    <t>% e Realizimit të treguesit të performancës/Produkti t</t>
  </si>
  <si>
    <t xml:space="preserve">Bashkia në harmoni me politikat kombëtare zhvillon programe për uljen e varfërisë dhe mer masa për minimizimin e dhunës </t>
  </si>
  <si>
    <t xml:space="preserve">Menaxhimi I rasteve të dhunës dhe fëmijëve në nevojë,menazhimi irasteve të azilkërkuesve </t>
  </si>
  <si>
    <t>Nr raste të dhunës në familje,ofrimi i shërbimeve mbështetëse</t>
  </si>
  <si>
    <t>Nr fëmijësh në vështirësi,trajtimi i rasteve dhe mbështetja me shërbime</t>
  </si>
  <si>
    <t>Nr i aktivitetesh informuese të ndërgjegjësimit në komunitet për dhunën në familje,të moshuarit e vetmuar dhe familjet në nevojë</t>
  </si>
  <si>
    <t>Numri i personave të mbështetur me pagesë invaliditeti</t>
  </si>
  <si>
    <t>Persona të mbështetur me ndihmë ekonomike dhe asistencë sociale</t>
  </si>
  <si>
    <t>Përsona të mbështetur me ndihmë ekonomike 6%</t>
  </si>
  <si>
    <t>Përfshirja në skeme e ndihmës ekonomike e familjeve të varfëra dhe të pa puna dhe nën minimumin jetik dhe trajtimin e rasteve për personat me aftesi te kufizuar</t>
  </si>
  <si>
    <t>10661</t>
  </si>
  <si>
    <t>Strehimi social</t>
  </si>
  <si>
    <t>Përmirësimi I  strehimit dhe komoditeteve të komunitetit ,ritja e përfituesve të programeve të strehimit social</t>
  </si>
  <si>
    <t>Numri I familjeve që kanë përfituar bonus qeraje</t>
  </si>
  <si>
    <t>Përmirësimi I shërbimit të strehimit social nëpëermjet garantimit të pagesë së 50-70 % të kostos së strehimit për familjet të cilët kanë përfituar statusin e të pastrehëve</t>
  </si>
  <si>
    <t xml:space="preserve">Sporti </t>
  </si>
  <si>
    <t>Të  nxitë, të zhvillojë dhe të përhapë kulturën sportive nëpërmjet organizimit të projekteve sportive dhe pjesmarrjes në aktivitete  te  ndryshme .</t>
  </si>
  <si>
    <t>Arritja e pozicionit sa më të lartë të Klubit të Futbollit Gramozi ne kategorine e dyte
Përmirësimi i hapësirave argëtuese dhe sportive</t>
  </si>
  <si>
    <t>Numri i ndeshjeve te zhvilluara te ekipit te te rriturve sipas kalendarit sportiv te organizuar nga Federata Shqiptare e Futbollit të mbështetura me fondet e bashkise</t>
  </si>
  <si>
    <t>Shtimi I Strukturave për veprimtari sportive ose ngjarje sportive</t>
  </si>
  <si>
    <t>Nr I strukturave për veprimtari sportive</t>
  </si>
  <si>
    <t>Rritja e nr te ekipet zinxhir</t>
  </si>
  <si>
    <t>Numri I ekipeve zinxhir</t>
  </si>
  <si>
    <t>Nr I femijeve ne ekipet zinxhir</t>
  </si>
  <si>
    <t>Organizime të aktiviteteve kulturore dhe artistike , duke mundësuar rritjen e jetës kulturore dhe artistike në komunitet .
Afrim i publikut  drejt aktiviteteve kulturore në fushën e muzikës dhe letërsise me shtrirje përgjatë gjithe vitit .</t>
  </si>
  <si>
    <t>Kultura</t>
  </si>
  <si>
    <t xml:space="preserve">Organizimi i aktiviteteve nga Qëndra Kulturore i aktivitete mbështetëse,    I teatrit të kukullave në të gjithë zonën e Kolonjës, në qytetin e Ersekës, dhe Leskovikut. </t>
  </si>
  <si>
    <t xml:space="preserve">Nr I shfaqjeve  kulturore, artistike të mbështetura nga bashkia
</t>
  </si>
  <si>
    <t xml:space="preserve"> Premiere e teatrit të kukullave në të gjithë zonën e Kolonjës, në qytetin e Ersekës, dhe Leskovikut.</t>
  </si>
  <si>
    <t>Shfaqje muzikore te realizuara me artiste vendas dhe Qendra Kulturore</t>
  </si>
  <si>
    <t>Rritja e nr te femijeve ne ekipet zinxhir</t>
  </si>
  <si>
    <t>Turizmi</t>
  </si>
  <si>
    <t>Rritja e ekonomise vendore përmes turizmit malor, historik, kulturor natyror, kulinar etj
Permiresimi i sherbimit të promovimit te turizmit  
Shtimi i numrit të të vetepunesuarve në agroturizëm</t>
  </si>
  <si>
    <t xml:space="preserve">Shtimi I nr të turistëve </t>
  </si>
  <si>
    <t>Nr I turisteve qe akomodohen</t>
  </si>
  <si>
    <t>Nr I turisteve qe marrin informacion</t>
  </si>
  <si>
    <t>Nr I aktiviteteve për promovimin e zonës</t>
  </si>
  <si>
    <t>Nr vizitorësh në muzeun e qytetit</t>
  </si>
  <si>
    <t>Mbështetje financiare për bizneset e reja në agroturizëm</t>
  </si>
  <si>
    <t>Nr I bizneseve të mbështetura me subvencionim të sigurimeve shoqërore dhe shëndetsore në fushën e agroturizmit</t>
  </si>
  <si>
    <t>1. Organizimi i aktiviteteve argëtuese ,formuese,evidentimi i talenteve te reja në pikturë-vizatim , sport , muzikë ,letërsisë,i fëmijëve të arsimit parashkollor dhe të arsimit  9- vjecar , me qëllim miqësimin  me njeritjetrin , largimin nga veset e këqia të brezit të ri ,rruajtjen dhe trashëgimin e traditave kulturore artistike ,
2. Sigurimi i kushteve optimal të domosdoshme për zhvillimin e procesit mësimor duke u garantuar ngrohjen , kushtet e domosdoshme higjeno-sanitare dhe ato infrastrukturore.
3. Sigurimi i kushteve higjeno-sanitare në kushtet e pandemisë Covid-19</t>
  </si>
  <si>
    <t>Garantimi I kushteve optimale ,nëpërmjet mirëmbajtjes , pastrimit , disifektimit të shkollave dhe kopshteve ,organizimi I aktiviteteve sipas kalendarit  për nxënësit ë kopshteve dhe arsimit 9-vjecar.</t>
  </si>
  <si>
    <t xml:space="preserve">Nr institucionesh arsimore të mirëmbajtura ,të pastruara ,të ngrohura dhe të disifektuara </t>
  </si>
  <si>
    <t>Nr aktivitetesh të organizuar për nxënësit e shkollave 9-vjeçare dhe të kopshteve.</t>
  </si>
  <si>
    <t>Objektivi 1.3</t>
  </si>
  <si>
    <t>Evidentimi paraprak dhe I saktë I fëmijëve të cilët do të regjistrohen në institucionin arsimor parashkollor .Regjistrimi në menyrë korrekte I fëmijëve nga mosha 3-6 vjec.</t>
  </si>
  <si>
    <t>Evidentimi paraprak dhe I saktë I fëmijëve të cilët do të regjistrohen në institucionin arsimor parashkollor .Regjistrimi në mënyrë korrekte I fëmijëve nga mosha 6-14 vjec.</t>
  </si>
  <si>
    <t>Nr nxënës për mësues në arsimin bazë</t>
  </si>
  <si>
    <t>Nr I përgjithshëm I klasave për arsimin bazë dhe parashkollor</t>
  </si>
  <si>
    <t>Objektivi 1.6</t>
  </si>
  <si>
    <t>Rritja e frekuentimit të siastemit parashkollor .Tërheqja e fëmijëve në sistemin parashkollor (nga të cilët)</t>
  </si>
  <si>
    <t>Nr I fëmijëve të regjistruar në sistemin parashkollor kundrejt numrit total të fëmijëve në moshën 3-6 vjec (në %)</t>
  </si>
  <si>
    <t>Nr mesatar I nxënësve në një klasë (Raporti I numrit total të nxënësve kundrejt numrit total të klasave në arsimin bazë)</t>
  </si>
  <si>
    <t>Objektivi 1.8</t>
  </si>
  <si>
    <t xml:space="preserve">Numri I vajzave që frekuentojnë sistemin arsimor parashkollor kundrejt numrit total të fëmijëve. (vajza në moshën 3-6 vjec)                   Numri I djemve që frekuentojnë sistemin arsimor parashkollor kundrejt numrit total të fëmijëve .(djem në moshën </t>
  </si>
  <si>
    <t>96 vajza                95 meshkuj</t>
  </si>
  <si>
    <t>Objektivi 1.9</t>
  </si>
  <si>
    <t>Numri mesatar I fëmijeve për cdo punonjës mësimor (Raporti I nr të mësuesve  kundrejt numrit total të nxënësve në arsimin bazë)</t>
  </si>
  <si>
    <t>Bordi I Kullimit</t>
  </si>
  <si>
    <t>Emërtimi i programit:</t>
  </si>
  <si>
    <t xml:space="preserve">Mbrojtja e ajrit dhe e klimës ,mbrojtja e tokës dhe e ujërave nëntokësore </t>
  </si>
  <si>
    <t>.....</t>
  </si>
  <si>
    <t xml:space="preserve">m3 inertesh të disiplinuara </t>
  </si>
  <si>
    <t>Kontrolle teritori</t>
  </si>
  <si>
    <t>Verifikim dhe zgjidhje konfliktesh pronësore</t>
  </si>
  <si>
    <r>
      <rPr>
        <b/>
        <sz val="9.5"/>
        <color rgb="FFC00000"/>
        <rFont val="Times New Roman"/>
        <family val="1"/>
      </rPr>
      <t>Kodi i
programi t</t>
    </r>
  </si>
  <si>
    <t>Planifikimi dhe administrimi I zhvillimit të territorit sipas ligjit si dhe inspektimet në teren për ndërtimet pa lejë</t>
  </si>
  <si>
    <t xml:space="preserve">Nr prishjesh ndërtimesh </t>
  </si>
  <si>
    <t xml:space="preserve">Programet e planifikimit Vendor Urbanistika </t>
  </si>
  <si>
    <t>Zhvillimi i teritorit të bashkisë  në saje të planifikimit më të mirë të infrastrukturës.</t>
  </si>
  <si>
    <t>1. Zhvillimin e territorit sipas instrumentave ligjor:
- Plani përgjithshëm vendor
- Planet e detajuara vendore
- Planet sektoriale</t>
  </si>
  <si>
    <t>Leje ndërtimi te miratuara/leje ndërtimi total.</t>
  </si>
  <si>
    <t>Deklarate Paraprake</t>
  </si>
  <si>
    <t>Shqyrtim ankesash</t>
  </si>
  <si>
    <t xml:space="preserve">Sigurimi I një niveli të lartë  të shërbimeve publike ndaj qytetarëve </t>
  </si>
  <si>
    <t>Realizimi ne kohe dhe me nivel I te gjitha aktiviteteve te planifikuara, perfshirje ne numer akoma dhe me te madh te femijeve ne aktivitete. Sigurimi I nje baze materjale te qendrueshme.</t>
  </si>
  <si>
    <t>Objektivi
1</t>
  </si>
  <si>
    <t xml:space="preserve">Planet e menaxhimit të fondit pyjor dhe kullosor
/
</t>
  </si>
  <si>
    <t>2,2</t>
  </si>
  <si>
    <t>Bllokimet Dru zjarri</t>
  </si>
  <si>
    <t>Numri i punonjësve që menaxhojnë fondin pyjor për pyje dhe kullota</t>
  </si>
  <si>
    <t>100 %</t>
  </si>
  <si>
    <t xml:space="preserve">Sigurimi I druve të  zjarit të popullsise ,nëpërmjet ankandit të parcelave të bashkisë dhe pastrimit të pyjeve të degraduar
</t>
  </si>
  <si>
    <t>Sigurimi I druve të zjarrit për Banorët</t>
  </si>
  <si>
    <t>Sasia e druve të zjarrit në m3</t>
  </si>
  <si>
    <t>Sigurimi I Kullotjes së fermerëve të Bashkisë Kolonjë</t>
  </si>
  <si>
    <t xml:space="preserve">Nr .kontratave të lidhura </t>
  </si>
  <si>
    <t xml:space="preserve">Mbrojtja e fondit pyjor e Kullosor ,faunës së egër ,kundravajtjet </t>
  </si>
  <si>
    <t>Realizimi I Bllokimeve dhe sekuestrimeve dru zjarri+lëndë  m3</t>
  </si>
  <si>
    <t xml:space="preserve">Rritja e numrit të punonjësve të Strukturës të Shërbimit Pyjor </t>
  </si>
  <si>
    <t xml:space="preserve">Sigurimi i kushteve më të mira për blegtorinë duke sigurauar ujë të pijshëm </t>
  </si>
  <si>
    <t xml:space="preserve">Ndërtim lera dhe korita për blegtorinë </t>
  </si>
  <si>
    <t>Shtimi I sipërfaqeve të pyllëzuara me pishë të zezë</t>
  </si>
  <si>
    <t xml:space="preserve">ha pyje të shtuara nëpërmjet mbjelljeve të reja në 3 ekonomi pyjore fon. Të huaja </t>
  </si>
  <si>
    <t>Përmirësimi I sistemit të kullimit dhe përmirësimi I aftësisë kulluese për tokat bujqësore</t>
  </si>
  <si>
    <t>sipërfaqe e përmirësuar me ujitje</t>
  </si>
  <si>
    <t xml:space="preserve">Gjatësi e kanaleve ujitëse të pastruara km </t>
  </si>
  <si>
    <t xml:space="preserve">Ruajtja e sigurisë së digave në të gjithë elementët e saj </t>
  </si>
  <si>
    <t>Rritja e prodhimeve bujqësore dhe mbrotjes nga përmbytjet</t>
  </si>
  <si>
    <t>Sipërfaqe e përmirësuar nga kullimi në ha</t>
  </si>
  <si>
    <t>Gjatësia e kanaleve kullues të pastruar km</t>
  </si>
  <si>
    <t xml:space="preserve">Përmirësimi I sistemit të ujitjes duke mbuluar një sipërfaqe me ujitje rreth 3.5 % më shumë se viti 2020 ose 30 ha më shumë </t>
  </si>
  <si>
    <r>
      <rPr>
        <b/>
        <sz val="9.5"/>
        <rFont val="Times New Roman"/>
        <family val="1"/>
      </rPr>
      <t>Kodi i
programi t</t>
    </r>
  </si>
  <si>
    <t xml:space="preserve">Permiresimi I treguesve financiare </t>
  </si>
  <si>
    <t>Bashkia e mbylli bilancin vjetor pa defiçit</t>
  </si>
  <si>
    <t>Objektiva 1</t>
  </si>
  <si>
    <t>Policia bashkiake</t>
  </si>
  <si>
    <t>Të kryejë funksione në shërbim të rendit, qetësisë dhe mbarëvajtjes së jetës dhe punëve publike brenda territorit të bashkisë
Sigurimi i një niveli të lartë të shërbimeve publike ndaj qytetarëve</t>
  </si>
  <si>
    <t>Rritja e shërbimeve bashkiakepër sigurinë dhe qetësinë publike në komunitet</t>
  </si>
  <si>
    <t xml:space="preserve">Numri i rasteve të raportuara nga popullata, etj tek policia bashkia </t>
  </si>
  <si>
    <t>Rasteve të menaxhuara nga policia bashkiake:</t>
  </si>
  <si>
    <t>Kontrolle të ushtruara nga policia Bashkiake</t>
  </si>
  <si>
    <t xml:space="preserve">Kontrolle të ushtruara në bashkëpunim me Policinë e shtetit </t>
  </si>
  <si>
    <t xml:space="preserve">Zbatim Vendimesh të ndryshme </t>
  </si>
  <si>
    <t xml:space="preserve">Menazhim aktivitetesh kulturore sportive </t>
  </si>
  <si>
    <t>Mbrojtja nga zjarri dhe mbrojtja civile</t>
  </si>
  <si>
    <t>Përmirësimi i sigurisë së jetës dhe pronës së komunitetit</t>
  </si>
  <si>
    <t>Përmirësimi i shërbimeve dhe infrastrukturës së shuarjes së zjarrit dhe shpëtimit.</t>
  </si>
  <si>
    <t xml:space="preserve">Nr stacionesh të MZSH </t>
  </si>
  <si>
    <t xml:space="preserve">Certifikata të sigurimit të zjarit </t>
  </si>
  <si>
    <t xml:space="preserve">takime ndergjegjësuese per parandalimin  e rasteve të zjarit në pyje dhe kullotasi dhe orgnizimi I mësimeve treguese me komunitetin dhe shkollat </t>
  </si>
  <si>
    <t>Drejtues Ekipi menaxhimit Programit            Vladimir Dhespollari</t>
  </si>
  <si>
    <t>Drejtues Ekipi menaxhimit Programit            Muharrem Tartari</t>
  </si>
  <si>
    <t>Drejtues Ekipi menaxhimit Programit          Sotir Veizi</t>
  </si>
  <si>
    <t>Drejtues Ekipi menaxhimit Programit        Anila Çycllari</t>
  </si>
  <si>
    <t>Nr.i inspektimeve te kryera  lidhur me rreziqet e zjarrit</t>
  </si>
  <si>
    <t xml:space="preserve">Nr. I rasteve te menaxhuara </t>
  </si>
  <si>
    <t>Aktivitete sherbimi</t>
  </si>
  <si>
    <t xml:space="preserve">sigurimi I jetës së punonjësve të zjarfiksesd  nr punonjësish </t>
  </si>
  <si>
    <t>Shërbimet Bujqësore,Inspektimi,Ushqimi dhe Mbrotja e Konsumatorëve</t>
  </si>
  <si>
    <t>ok</t>
  </si>
  <si>
    <t>Ngritjen,plotësimin,ruajtjen e një sistemi informacioni mbi bazë parcele për tokën bujqësore  . Administrimi dhe mbrojtja e tokës bujqësore dhe të resurseve    Kontrolli ushqimor  dhe mbrojtja e konsumatorit</t>
  </si>
  <si>
    <t>Bashkia mbështet rritjen e prodhimit bujqësor dhe blektoral nëpërmjet forcimit të inspektimit dhe sigurisë ushqimore , dhe kontrolleve në teren e zgjidhjen e konflikteve</t>
  </si>
  <si>
    <t>Konsultimi public,keshillimi  me fermeret e Teritorit te Bashkisë dhe saktësime pronëise</t>
  </si>
  <si>
    <t xml:space="preserve">Dhënje tokash me qera </t>
  </si>
  <si>
    <t>Raste inspektimi të kontrollit ushqimor</t>
  </si>
  <si>
    <t>Objektivi nr 2</t>
  </si>
  <si>
    <t xml:space="preserve">Ndërtim pritash për mbrojtjen e tokave bujqësore nga përmbytjet </t>
  </si>
  <si>
    <t xml:space="preserve">Nr pritash të ndërtuara </t>
  </si>
  <si>
    <t xml:space="preserve">sipërfaqe tokë bujqësore  të mbrojtura nga përmbytjet </t>
  </si>
  <si>
    <t>Drejtues Ekipi Menaxhimit Programit  Ganiart Eminaj</t>
  </si>
  <si>
    <t>0 4520</t>
  </si>
  <si>
    <t>Rrjeti rrugor (rural + urban)</t>
  </si>
  <si>
    <t xml:space="preserve"> Zhvillimi social dhe ekonomik nga komunikimi ndërurban , sigurimi i aksesit rrugor për të gjitha njësitë administrative të Bashkisë Kolonjë   tek shërbimet bazike ( qëndra shëndetsore  dhe shkollat publike).Bashkia siguron zhvillim të planifikuar të komuniteteve të reja dhe atyre ekzistuese.</t>
  </si>
  <si>
    <t>Objektivi
1.</t>
  </si>
  <si>
    <t xml:space="preserve">Rehabilitimi I rrjetit rrugor rrural në 4 njësitë administrative Qëndër Ersekë , Leskovik , Navosele-Barmash , Mollas -Clirim </t>
  </si>
  <si>
    <t xml:space="preserve">Km rruge të mirëmbajtuar , cakullim dhe kanale anësore </t>
  </si>
  <si>
    <t xml:space="preserve">km rrugë rrurale të mbajtura në gadishmëri </t>
  </si>
  <si>
    <t>Drejtues Ekipi menaxhimit Programit             Ermal Zylfo</t>
  </si>
  <si>
    <t>0 5100</t>
  </si>
  <si>
    <t xml:space="preserve">Menaxhimi I mbetjeve </t>
  </si>
  <si>
    <t xml:space="preserve">Të përmirësojë menaxhimin e mbetjeve bashkiake nëpërmjet trajtimit të tyre dhe sensibilizimit të komunitetit lidhur me problematikat që vijnë prej tyre </t>
  </si>
  <si>
    <t xml:space="preserve">Ritja e nr të fshatrave të pastruar </t>
  </si>
  <si>
    <t xml:space="preserve">Nr fshatrash të shërbyera me mbulim pastrimi </t>
  </si>
  <si>
    <t xml:space="preserve">Ritja e largimit të mbetjeve në ton  në vit </t>
  </si>
  <si>
    <t xml:space="preserve">Krijimi I venddepozitimeve të reja në 5 fshatra dhe rehabilitim I venddepozitimeve eksiztuese ne 8 fshatra </t>
  </si>
  <si>
    <t xml:space="preserve">Nr venddepozitimesh të mirëmbajtura në fshatra </t>
  </si>
  <si>
    <t>Raporti I popullsise urbane I mbuluar me sherbim pastrimi (%)</t>
  </si>
  <si>
    <t>Raporti I popullsise ne zonat ruraleI mbuluar me sherbim pastrimi (%)</t>
  </si>
  <si>
    <t xml:space="preserve"> Bashkia siguron zhvillim të planifikuar të komuniteteve të reja dhe atyre ekzistuese.</t>
  </si>
  <si>
    <t xml:space="preserve"> Mirembajtja e sipërfaqeve të gjelbërta  nëpërmjet mbjelljeve të luleve,trendafilave </t>
  </si>
  <si>
    <t>Shtim sipërfaqe e gjelbëruar në m2</t>
  </si>
  <si>
    <t>Objektiva 2</t>
  </si>
  <si>
    <t xml:space="preserve">Mirëmbajtje e sipërfaqeve ekzistuese të lulishteve </t>
  </si>
  <si>
    <t xml:space="preserve"> m2 Mirëmbajtje e sipërfaqeve të lulishteve ekzistuese , korje bari , vaditje , rregullim stola clodhës   </t>
  </si>
  <si>
    <t>Objektiva 3</t>
  </si>
  <si>
    <t>2. Përmirësimi  i infrastrukturës publike nëpërmjet rikonstruksioneve pjesore në nivel qyteti te trotuareve</t>
  </si>
  <si>
    <t>m2 trotuarë të rikonstrukturuar</t>
  </si>
  <si>
    <t>Objektiva 4</t>
  </si>
  <si>
    <t>100</t>
  </si>
  <si>
    <t>Objektiva 5</t>
  </si>
  <si>
    <t xml:space="preserve">4. Mirëmbajtje vareza publike </t>
  </si>
  <si>
    <t xml:space="preserve"> m2 sipërfaqe vareza të mirëmbajtura në të gjithë teritorin e bashkisë</t>
  </si>
  <si>
    <t>Objektiva 6</t>
  </si>
  <si>
    <t xml:space="preserve">5 Mirëmbajtje e objekteve të kultit  </t>
  </si>
  <si>
    <t>Drejtues Ekipi Menaxhimit Programit             Ermal Zylfo</t>
  </si>
  <si>
    <t>• Ndërtim dhe mirëmbajtje  e strukturave shkollore
• Mbulim i pagave për stafin mbështetës</t>
  </si>
  <si>
    <t>Nr shkollash  dhe konviktesh  të mirëmbajtura ,pastruara dhe disifektuara</t>
  </si>
  <si>
    <t xml:space="preserve">Ritja e % të nxënësve të regjistruar nga arsimi 9-vjeçar në atë të mesëm </t>
  </si>
  <si>
    <t xml:space="preserve">Nr nxënësish për mësues </t>
  </si>
  <si>
    <t xml:space="preserve">Nr I nxënësve /klasë në arsimin e mesëm </t>
  </si>
  <si>
    <t>Ritja e nr të nxënësve të regjistruar në konvikt</t>
  </si>
  <si>
    <t xml:space="preserve">Nr nxënësish të regjistruar në konvikt </t>
  </si>
  <si>
    <t>Sotir  Veiz</t>
  </si>
  <si>
    <t>Ritja e nr të fshatrave të ndricuar</t>
  </si>
  <si>
    <t>Nr fshatrash të ndricuar</t>
  </si>
  <si>
    <t>Sigurim I pandërprere me energji ne të gjithë teritorin e bashkisë</t>
  </si>
  <si>
    <t xml:space="preserve"> ml  Rikonstruksion linjash të dëmtuara     ( zëvendësim kabëll I djegur ,ndrin koka ndriçuesi , ndërim portollambash ,zëvendësim lëshuesish, )</t>
  </si>
  <si>
    <t>Rikonstruksion I Q.Multifunksionale</t>
  </si>
  <si>
    <t>Mbikqyrje Kolaudim Projektesh</t>
  </si>
  <si>
    <t>Blerje Vegla Pune</t>
  </si>
  <si>
    <t>Shpenzime per pritje percjellie</t>
  </si>
  <si>
    <t>Sherbime te sigurimit te jetes</t>
  </si>
  <si>
    <t>Rikonstr Kanali I Gostivishtit</t>
  </si>
  <si>
    <t>Rikonstr Kanali Tac</t>
  </si>
  <si>
    <t>Pjese Kembimi,goma,bateri</t>
  </si>
  <si>
    <t>Shtimi I Siperfaqeve te gjelbra</t>
  </si>
  <si>
    <t>Shpenzime per situata te veshtira</t>
  </si>
  <si>
    <t>Shpenzime per aktivitete</t>
  </si>
  <si>
    <t xml:space="preserve">  </t>
  </si>
  <si>
    <t>Përsona të mbështetuir me pagesë paaftësie</t>
  </si>
  <si>
    <t xml:space="preserve"> Nuk Janë trajtuar me bonus qeraje të gjitha familjet aplikuese sipas vlerësimit të situatës social-ekonomik</t>
  </si>
  <si>
    <t>Sipas Situatave</t>
  </si>
  <si>
    <t>Sipas kerkeses mbështetur ne aktet ligjore e n/ligjore VKB nr 131,date 30.12.2021</t>
  </si>
  <si>
    <t xml:space="preserve">Nr venddepozitimesh te krijuara të reja në fshatra </t>
  </si>
  <si>
    <t xml:space="preserve">Drejtues Ekipi menaxhimit Programit           </t>
  </si>
  <si>
    <t>Rrenje peme te mbjella ne vit (numer)</t>
  </si>
  <si>
    <t>Përmirësimi I mbledhjes së të ardhurave te veta nga taksat dhe tarifat vendore</t>
  </si>
  <si>
    <t>Te ardhurat e mbledhura në % kundrejt planit</t>
  </si>
  <si>
    <t>Numri I ndeshjeve te zhvilluara te ekipeve zinxhir</t>
  </si>
  <si>
    <t>Mirmbajtje mjete transporti</t>
  </si>
  <si>
    <t>.</t>
  </si>
  <si>
    <t xml:space="preserve">                                      </t>
  </si>
  <si>
    <t>Udhëtim I brëndshëm</t>
  </si>
  <si>
    <t>Blerje Materiale  Asfaltike</t>
  </si>
  <si>
    <t>Fondi Rezerve</t>
  </si>
  <si>
    <t>Shpenz per situata te veshtira</t>
  </si>
  <si>
    <t>Spenzime te tjera</t>
  </si>
  <si>
    <t>Shpenzi per situata te veshtira</t>
  </si>
  <si>
    <t>Te tjera transferta tek indiv</t>
  </si>
  <si>
    <t>Uniforma dhe Veshje</t>
  </si>
  <si>
    <t>Te tjera transferta tek individet</t>
  </si>
  <si>
    <t>Përmirësim I Banesave Ekzistuese ne Bashkine Kolonje</t>
  </si>
  <si>
    <t>1200162</t>
  </si>
  <si>
    <t>1200127</t>
  </si>
  <si>
    <t>1200139</t>
  </si>
  <si>
    <t>1200145</t>
  </si>
  <si>
    <t>1200128</t>
  </si>
  <si>
    <t>1200126</t>
  </si>
  <si>
    <t>1200135</t>
  </si>
  <si>
    <t>1200153</t>
  </si>
  <si>
    <t>1200155</t>
  </si>
  <si>
    <t>1200132</t>
  </si>
  <si>
    <t>1200160</t>
  </si>
  <si>
    <t>1200165</t>
  </si>
  <si>
    <t>M100399</t>
  </si>
  <si>
    <t>19AF902</t>
  </si>
  <si>
    <t>19AG806</t>
  </si>
  <si>
    <t>Ndërrim Koka Ndricuesi(cope)</t>
  </si>
  <si>
    <t>100%</t>
  </si>
  <si>
    <t>Qendra Kulturore e Fëmijëve Kolonjë</t>
  </si>
  <si>
    <t>1. Organizimi i aktiviteteve argëtuese ,formuese,evidentimi i talenteve te reja në pikturë-vizatim , sport , muzikë ,letërsisë,i fëmijëve të arsimit parashkollor dhe të arsimit  9- vjecar , me qëllim miqësimin  me njeritjetrin , largimin nga veset e këqia të brezit të ri ,rruajtjen dhe trashëgimin e traditave kulturore artistike ,pasurimi i garderobes si dhe pasurimi me instrumenta muzikore .Angazhimi sa me i madh i femijeve prane kurseve te QKF Kolonje ,evidentimi dhe promovimi i talenteve te reja ,kurset e kesaj qendre si dhe rritjen e cilesise dhe sasise se aktiviteteve.
2. Sigurimi i kushteve optimal të domosdoshme për zhvillimin e procesit mësimor duke u garantuar ngrohjen , kushtet e domosdoshme higjeno-sanitare dhe ato infrastrukturore.
3. Sigurimi i kushteve higjeno-sanitare në kushtet e pandemisë Covid-19</t>
  </si>
  <si>
    <t>Nr I kurseve funksionale ne QKF</t>
  </si>
  <si>
    <t>Drejtues Ekipi menaxhimit Programit       Juliana Joti</t>
  </si>
  <si>
    <t>Leje zhvillimi</t>
  </si>
  <si>
    <t>Leje Infrastrukture</t>
  </si>
  <si>
    <t>Kontrata ASHK VKM 329</t>
  </si>
  <si>
    <t>Bashkuar te programi 01110</t>
  </si>
  <si>
    <t>Bashkuar me 06440</t>
  </si>
  <si>
    <t>Bashkuar me 10140</t>
  </si>
  <si>
    <t>Bashkuar me 05320</t>
  </si>
  <si>
    <t>04130 ( Kultura)</t>
  </si>
  <si>
    <t>Blerje Dokumentacion</t>
  </si>
  <si>
    <t xml:space="preserve">Mbikqyrje punimesh </t>
  </si>
  <si>
    <t>Sherbime  te tjera</t>
  </si>
  <si>
    <t>Mbikqyrje kolaudim projektesh</t>
  </si>
  <si>
    <t>Rehabilitim I sheshit hyres "Porta e Rehoves"</t>
  </si>
  <si>
    <t>Shpenzime per mirmb.e rrugeve</t>
  </si>
  <si>
    <t>Ndricimi Led</t>
  </si>
  <si>
    <t xml:space="preserve">Shpenzime per te tjera materiale dhe sherbime </t>
  </si>
  <si>
    <t>Rehabilitimi I Sheshit Mollas</t>
  </si>
  <si>
    <t>Blerje materiale per shtrim me pllaka Guri</t>
  </si>
  <si>
    <t>Libra dhe Publikime</t>
  </si>
  <si>
    <t>Permiresimi I banesave ekzistuese</t>
  </si>
  <si>
    <t>Mbikqyrje punimesh (Banesa Sociale)</t>
  </si>
  <si>
    <t>Rikualifikim I Qendres ,fshati Mollas</t>
  </si>
  <si>
    <t>Rikontruksion Kanali Tac</t>
  </si>
  <si>
    <t>1200150</t>
  </si>
  <si>
    <t>Objektivi  1</t>
  </si>
  <si>
    <t xml:space="preserve">Drejtues Ekipi menaxhimit Programit         </t>
  </si>
  <si>
    <t>Kontrolle dhe inspektime</t>
  </si>
  <si>
    <t>Nr I digave te mirembajtura</t>
  </si>
  <si>
    <t>Nr I veprave  te marrjes se ujit te mirmbajtura</t>
  </si>
  <si>
    <t>Organizimi I aktiviteteve nga Qendra Kulturore e Femijeve ,I aktiviteteve mbeshtetese,ne qytetin e Ersekes dhe gjithe Kolonjes</t>
  </si>
  <si>
    <t>Nr I aktiviteteve te organizuara nga vete QKF</t>
  </si>
  <si>
    <t>Nr aktivitetesh të organizuar për nxënësit e shkollave 9-vjeçare ne bashkepunim me QKF</t>
  </si>
  <si>
    <t>Persona te mbeshtetur me status jetimi</t>
  </si>
  <si>
    <t>Persona te mbeshtetur me pagese te urdherit te mbrojtjes</t>
  </si>
  <si>
    <t xml:space="preserve">Ofrimi I Sherbimit per moshat e treta </t>
  </si>
  <si>
    <t>Objektivi
1.2</t>
  </si>
  <si>
    <t>Objektivi
1.3</t>
  </si>
  <si>
    <t>Numri I familjeve qe  perfitojne banesë sociale</t>
  </si>
  <si>
    <t> Të përmirësojë cilësinë e ndricimit të rrugëve  dhe mirëmbajë rrjetin e ndricimit ekzistues , të risë nr e fshatravë të ndricuara me rrjetin rrugor në vitet 2023-2025.</t>
  </si>
  <si>
    <t xml:space="preserve">Drejtues Ekipi menaxhimit Programit            </t>
  </si>
  <si>
    <t>Shpenzime mirmb.paisje zyre</t>
  </si>
  <si>
    <t>Shpenzime per situata te vesht</t>
  </si>
  <si>
    <t>Hartim projektesh</t>
  </si>
  <si>
    <t>Shpenz.mirmb rrug</t>
  </si>
  <si>
    <t>Vend Parkim Bicikletash</t>
  </si>
  <si>
    <t>Shpenz.mirmb.objektesh</t>
  </si>
  <si>
    <t>Shpenz.mirbajt te zakonshme</t>
  </si>
  <si>
    <t>Udhetim I brendshem</t>
  </si>
  <si>
    <t>Shpenz per mirmbajtje rrugesh</t>
  </si>
  <si>
    <t>Shpenz .pritje percjellese</t>
  </si>
  <si>
    <t>Riparim I fasadave te shkolles 9 vjecare</t>
  </si>
  <si>
    <t>Shpenz per mirmbajt te zakonshme</t>
  </si>
  <si>
    <t>Shpenz per aktivitete</t>
  </si>
  <si>
    <t>Rastet e marrjes me qera e makinerive  te ndryshme per themelimin e shtratit te lumit dhe perforcimin e argjinaturave</t>
  </si>
  <si>
    <t>Raste per blerje pjese ndertimi per automjete dhe makineri</t>
  </si>
  <si>
    <t>Mbajtja në gadishmëri e infrastrukturës së ujitjes ,të kullimit,të mbrojtjes nga përmbytjet dhe digat  e rezervuareve per zhbllokim te rezervuarit te Boroves ,vendosje te saraqineskes ne rezervuarin e Boroves dhe Makres.</t>
  </si>
  <si>
    <t>Rehabilitim mbrojtje lumore</t>
  </si>
  <si>
    <t>Nr I ujembledhesave te ruajtura te mirmbajtura</t>
  </si>
  <si>
    <t>Nr I Shkarkuesve te mirmbajtur</t>
  </si>
  <si>
    <t>Nr femijesh per mesues ne arsimin parashkollor</t>
  </si>
  <si>
    <t>96 vajza               86 meshkuj</t>
  </si>
  <si>
    <t>Evidentimi paraprak dhe I sakte I femijeve te cilet do te regjistrohen ne kurset qe ofron QKF regjistrime ne menyre korekte I femijeve nga mosha 6-15 vjec</t>
  </si>
  <si>
    <t xml:space="preserve">Nr I nxenesve per cdo kurs </t>
  </si>
  <si>
    <t xml:space="preserve">3 grupe me nga 20 </t>
  </si>
  <si>
    <t>Nr I nxenesve te regjistruar neper kurse</t>
  </si>
  <si>
    <t>Rritja e frekuentimit te kurseve nga nxenesit e arsimit 9- vjecar</t>
  </si>
  <si>
    <r>
      <rPr>
        <b/>
        <i/>
        <sz val="10"/>
        <rFont val="Times New Roman"/>
        <family val="1"/>
      </rPr>
      <t>Objektivi
1.2</t>
    </r>
    <r>
      <rPr>
        <sz val="11"/>
        <color theme="1"/>
        <rFont val="Calibri"/>
        <family val="2"/>
        <scheme val="minor"/>
      </rPr>
      <t/>
    </r>
  </si>
  <si>
    <t>Realizimi ne kohe dhe me nivel I te gjitha aktiviteteve te planifikuara ,perfshirje ne nr akoma dhe me te madh te femijeve ne aktivitete.Sigurimi I nje baze materjale te qendrueshme</t>
  </si>
  <si>
    <t>18AZ901</t>
  </si>
  <si>
    <t>Rikonstr.i diges se Rezervuarit te Gjoncit dhe ndertim prita malore ne fshatrat  e BashkiseKolonje viti 2023</t>
  </si>
  <si>
    <t>Drejtues Ekipi Menaxhimit Programit       Elfaneada Dake</t>
  </si>
  <si>
    <t>Lirika Joti</t>
  </si>
  <si>
    <t>Elfaneada Dake</t>
  </si>
  <si>
    <t>08140</t>
  </si>
  <si>
    <t>Blerje paisje per sallen e këshillit</t>
  </si>
  <si>
    <t>Kolaudim Punimesh</t>
  </si>
  <si>
    <t>Blerje dokumentacioni</t>
  </si>
  <si>
    <t>Blerje makine me kosh</t>
  </si>
  <si>
    <t>Rikonstruksion I sheshit Bashki -Muze</t>
  </si>
  <si>
    <t>Zip -Line</t>
  </si>
  <si>
    <t>Blerje Paisje kompjuterike</t>
  </si>
  <si>
    <t>Rrethimi I Varrezave Leskovik</t>
  </si>
  <si>
    <t>Furnizim vendosje dyer dhe dritare alumini kopshti "Marie Gjergo"</t>
  </si>
  <si>
    <t>Ndertim Palestre "Shkolla Komunitare"</t>
  </si>
  <si>
    <t>Paisje mobilerie Arsimi I mesem I pergjithshem</t>
  </si>
  <si>
    <t>Blerje kosha mbeturinash</t>
  </si>
  <si>
    <t>Te tjera transferta korente</t>
  </si>
  <si>
    <t>Rikonstruksion I diges se rezervuarit Gjonc dhe ndertime prita malore</t>
  </si>
  <si>
    <t>Rikonstruksion terreneve sportive te shkolles "Jani Vreto "</t>
  </si>
  <si>
    <t>Blerje paisje kompjuterike</t>
  </si>
  <si>
    <t>Blerje pisje salla e Keshillit Bashkiak</t>
  </si>
  <si>
    <t>Rrethimi I varrezave qyteti Leskovik</t>
  </si>
  <si>
    <t>Rikonstruksion I terreneve sportive shkolla Jani Vreto leskovik</t>
  </si>
  <si>
    <t>18BC529</t>
  </si>
  <si>
    <t>Furnizim vendosie dyer dhe dritare alumini te kopshti Marie Gjergo</t>
  </si>
  <si>
    <t>Ndertim palestre shkolla Komunitare</t>
  </si>
  <si>
    <t>22AC515</t>
  </si>
  <si>
    <t>Paisje mobilerie arsimi I mesem I pergjithshem</t>
  </si>
  <si>
    <t>M112627</t>
  </si>
  <si>
    <t>Niveli i planifikua r në vitin korrent 2024</t>
  </si>
  <si>
    <t>Niveli faktik i vitit paraardhës 2023</t>
  </si>
  <si>
    <t>Mbështetje financiare te operacioneve me forca dhe mjete te bashkive te tjera apo te huaja ne rastet e fatkeqësive natyrore ose fatkeqesive te tjera.</t>
  </si>
  <si>
    <t xml:space="preserve">Shpenzime per marrje masash 1.Rehabilitim ne infrastrukture </t>
  </si>
  <si>
    <t>Mbulimi I shpenzimeve per perballimin e fatkeqesive natyrore ,lidhur me kalueshmerine e panderprere te rrugeve rurale.</t>
  </si>
  <si>
    <t>Blerje te materialeve te ndryshme qe I sherbejne veprimtarise se strukturave te emergjencave civile</t>
  </si>
  <si>
    <t>Plotesimi I strukturave me paisje ne fushen e MC</t>
  </si>
  <si>
    <t>50%</t>
  </si>
  <si>
    <t>Perfunduar</t>
  </si>
  <si>
    <t>Nr I familjeve qe perfitojne nga programi I rikonstruksionit te banesave</t>
  </si>
  <si>
    <t>3 grupe me nga 20</t>
  </si>
  <si>
    <t>83 vajza               71 meshkuj</t>
  </si>
  <si>
    <t>Drejtues Ekipi Menaxhimit Programit             Jorgjeta Zavalani</t>
  </si>
  <si>
    <t>86.60 %</t>
  </si>
  <si>
    <t>115%</t>
  </si>
  <si>
    <t>113%</t>
  </si>
  <si>
    <t>219101/644489=33.99%</t>
  </si>
  <si>
    <t>1100/644489=0.17%</t>
  </si>
  <si>
    <t>644489/724851 =88.91 %</t>
  </si>
  <si>
    <r>
      <rPr>
        <sz val="10"/>
        <color rgb="FFFF0000"/>
        <rFont val="Times New Roman"/>
        <family val="1"/>
      </rPr>
      <t>38339</t>
    </r>
    <r>
      <rPr>
        <sz val="10"/>
        <color rgb="FF000000"/>
        <rFont val="Times New Roman"/>
        <family val="1"/>
      </rPr>
      <t>/84655=45.28 %</t>
    </r>
  </si>
  <si>
    <t>84655/724851=11.68 %</t>
  </si>
  <si>
    <t>165954/724851=22.90 %</t>
  </si>
  <si>
    <t>REALIZIMI për
periudhën e raportimit 12 mujore/-vjetore)</t>
  </si>
  <si>
    <t>Rrjeti I brendshem kompjuterik Q.Multifunksionale</t>
  </si>
  <si>
    <t xml:space="preserve">Mbikqyrje Punimesh -Banesa Sociale </t>
  </si>
  <si>
    <t>Të tjera materiale dhe shërbime</t>
  </si>
  <si>
    <t>Shpenzime për mirmbajt e objekteve</t>
  </si>
  <si>
    <t>Të tjera materiale dhe sherbime</t>
  </si>
  <si>
    <t>Posta</t>
  </si>
  <si>
    <t>Rikonstruksion I Q.Multifunks</t>
  </si>
  <si>
    <t>Të tjera materiale dhe sherbime speciale</t>
  </si>
  <si>
    <t>Niveli I planifikuar për 12-mujorin  2024</t>
  </si>
  <si>
    <t>Niveli faktik për 12  mujorin  2024</t>
  </si>
  <si>
    <r>
      <rPr>
        <b/>
        <sz val="7.5"/>
        <color rgb="FFC00000"/>
        <rFont val="Times New Roman"/>
        <family val="1"/>
      </rPr>
      <t xml:space="preserve">(1)
</t>
    </r>
    <r>
      <rPr>
        <b/>
        <sz val="7.5"/>
        <rFont val="Times New Roman"/>
        <family val="1"/>
      </rPr>
      <t xml:space="preserve">Fakti i
vitit paraardhës
Viti </t>
    </r>
    <r>
      <rPr>
        <b/>
        <u/>
        <sz val="7.5"/>
        <rFont val="Times New Roman"/>
        <family val="1"/>
      </rPr>
      <t>2023</t>
    </r>
  </si>
  <si>
    <r>
      <rPr>
        <b/>
        <sz val="7.5"/>
        <color rgb="FFC00000"/>
        <rFont val="Times New Roman"/>
        <family val="1"/>
      </rPr>
      <t xml:space="preserve">(2)
</t>
    </r>
    <r>
      <rPr>
        <b/>
        <sz val="7.5"/>
        <rFont val="Times New Roman"/>
        <family val="1"/>
      </rPr>
      <t xml:space="preserve">PBA
Viti
</t>
    </r>
    <r>
      <rPr>
        <b/>
        <u/>
        <sz val="7.5"/>
        <rFont val="Times New Roman"/>
        <family val="1"/>
      </rPr>
      <t>2024</t>
    </r>
  </si>
  <si>
    <r>
      <rPr>
        <b/>
        <sz val="7.5"/>
        <color rgb="FFC00000"/>
        <rFont val="Times New Roman"/>
        <family val="1"/>
      </rPr>
      <t xml:space="preserve">(3)
</t>
    </r>
    <r>
      <rPr>
        <b/>
        <sz val="7.5"/>
        <rFont val="Times New Roman"/>
        <family val="1"/>
      </rPr>
      <t xml:space="preserve">Buxheti vjetor
Plan Fillestar Viti 2024
</t>
    </r>
    <r>
      <rPr>
        <b/>
        <u/>
        <sz val="7.5"/>
        <rFont val="Times New Roman"/>
        <family val="1"/>
      </rPr>
      <t>                </t>
    </r>
  </si>
  <si>
    <r>
      <rPr>
        <b/>
        <sz val="7.5"/>
        <color rgb="FFC00000"/>
        <rFont val="Times New Roman"/>
        <family val="1"/>
      </rPr>
      <t xml:space="preserve">(4)
</t>
    </r>
    <r>
      <rPr>
        <b/>
        <sz val="7.5"/>
        <rFont val="Times New Roman"/>
        <family val="1"/>
      </rPr>
      <t>Buxheti vjetor
Plan i rishikuar Viti</t>
    </r>
    <r>
      <rPr>
        <b/>
        <u/>
        <sz val="7.5"/>
        <rFont val="Times New Roman"/>
        <family val="1"/>
      </rPr>
      <t>      2024    </t>
    </r>
  </si>
  <si>
    <t>Niveli faktik për 12-  mujorin  2024</t>
  </si>
  <si>
    <t>Niveli faktik për 12 - mujorin  2024</t>
  </si>
  <si>
    <t>Niveli faktik për 12- mujorin  2024</t>
  </si>
  <si>
    <t>Subjekte të audituara për vitin 2024</t>
  </si>
  <si>
    <t>101%</t>
  </si>
  <si>
    <t>87,5%</t>
  </si>
  <si>
    <t>Niveli faktik për 12-mujorin  2024</t>
  </si>
  <si>
    <t>Drejtues Ekipi menaxhimit Programit        Elfaneada Dake</t>
  </si>
  <si>
    <t>Drejtues Ekipi menaxhimit Programit       Elfaneada Dake</t>
  </si>
  <si>
    <t>Niveli faktik për 12 mujorin  2024</t>
  </si>
  <si>
    <t xml:space="preserve">Aktivitete ne rang Qarku </t>
  </si>
  <si>
    <t>112%</t>
  </si>
  <si>
    <t>116%</t>
  </si>
  <si>
    <t>111%</t>
  </si>
  <si>
    <t>110%</t>
  </si>
  <si>
    <t>Drejtues Ekipi menaxhimit Programit           Petro Kristo</t>
  </si>
  <si>
    <t>Sgurimi I standarteve te sherbimeve publike permes hartimit te akteve per secilin sherbim publik ne nivel vendor sipas kerkesave te akteve ligjore e nenligjore qe rregullon funksionin</t>
  </si>
  <si>
    <t>Pozicionet drejtuese sipas gjinise</t>
  </si>
  <si>
    <t>Masa Disiplinore te marra nga stafi I bashkise</t>
  </si>
  <si>
    <t xml:space="preserve">Femra </t>
  </si>
  <si>
    <t>Meshkuj</t>
  </si>
  <si>
    <t>Punonjes qe kane levizur</t>
  </si>
  <si>
    <t>Pranim ne sherbimin civil</t>
  </si>
  <si>
    <t>Trajnime me certifikate</t>
  </si>
  <si>
    <t>Nëpunes pranuar ne sherbimin civil</t>
  </si>
  <si>
    <t>Ngritje ne detyre pozicionet drejtuese</t>
  </si>
  <si>
    <t>Pozicionet drejtuese</t>
  </si>
  <si>
    <t>Proletar Lamce</t>
  </si>
  <si>
    <t>Petro Kristo</t>
  </si>
  <si>
    <t>Jorgjeta Zavalani</t>
  </si>
  <si>
    <t>Sofika Rusta</t>
  </si>
  <si>
    <t>Periudha e raportimit: Janar -Dhjetor 2024</t>
  </si>
  <si>
    <r>
      <rPr>
        <sz val="9"/>
        <color theme="1"/>
        <rFont val="Times New Roman"/>
        <family val="1"/>
      </rPr>
      <t>5169</t>
    </r>
    <r>
      <rPr>
        <sz val="9"/>
        <rFont val="Times New Roman"/>
        <family val="1"/>
      </rPr>
      <t>/84655=6.10 %</t>
    </r>
  </si>
  <si>
    <t>75.78 %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</si>
</sst>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L_e_k_-;\-* #,##0.00_L_e_k_-;_-* &quot;-&quot;??_L_e_k_-;_-@_-"/>
    <numFmt numFmtId="165" formatCode="0000"/>
    <numFmt numFmtId="166" formatCode="0.0"/>
    <numFmt numFmtId="167" formatCode="_(* #,##0_);_(* \(#,##0\);_(* &quot;-&quot;??_);_(@_)"/>
    <numFmt numFmtId="168" formatCode="0.000"/>
    <numFmt numFmtId="169" formatCode="_(* #,##0.0_);_(* \(#,##0.0\);_(* &quot;-&quot;??_);_(@_)"/>
    <numFmt numFmtId="170" formatCode="0_);\(0\)"/>
  </numFmts>
  <fonts count="11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Times New Roman"/>
      <family val="1"/>
    </font>
    <font>
      <sz val="11"/>
      <name val="Times New Roman"/>
      <family val="1"/>
    </font>
    <font>
      <b/>
      <sz val="9.5"/>
      <name val="Times New Roman"/>
      <family val="1"/>
    </font>
    <font>
      <sz val="9.5"/>
      <name val="Times New Roman"/>
      <family val="1"/>
    </font>
    <font>
      <sz val="9.5"/>
      <color rgb="FF000000"/>
      <name val="Times New Roman"/>
      <family val="2"/>
    </font>
    <font>
      <sz val="7.5"/>
      <name val="Times New Roman"/>
      <family val="1"/>
    </font>
    <font>
      <b/>
      <sz val="7.5"/>
      <name val="Times New Roman"/>
      <family val="1"/>
    </font>
    <font>
      <b/>
      <sz val="7.5"/>
      <color rgb="FF000000"/>
      <name val="Times New Roman"/>
      <family val="2"/>
    </font>
    <font>
      <sz val="7.5"/>
      <color rgb="FF000000"/>
      <name val="Times New Roman"/>
      <family val="2"/>
    </font>
    <font>
      <b/>
      <i/>
      <sz val="8"/>
      <name val="Times New Roman"/>
      <family val="1"/>
    </font>
    <font>
      <b/>
      <i/>
      <sz val="8"/>
      <color rgb="FF9A3300"/>
      <name val="Times New Roman"/>
      <family val="2"/>
    </font>
    <font>
      <b/>
      <sz val="7.5"/>
      <color rgb="FF9A3300"/>
      <name val="Times New Roman"/>
      <family val="2"/>
    </font>
    <font>
      <b/>
      <i/>
      <sz val="8"/>
      <color rgb="FF000000"/>
      <name val="Times New Roman"/>
      <family val="2"/>
    </font>
    <font>
      <sz val="6"/>
      <name val="Times New Roman"/>
      <family val="1"/>
    </font>
    <font>
      <b/>
      <sz val="6"/>
      <name val="Times New Roman"/>
      <family val="1"/>
    </font>
    <font>
      <i/>
      <sz val="11"/>
      <name val="Times New Roman"/>
      <family val="1"/>
    </font>
    <font>
      <vertAlign val="superscript"/>
      <sz val="6"/>
      <name val="Times New Roman"/>
      <family val="1"/>
    </font>
    <font>
      <sz val="6.5"/>
      <name val="Georgia"/>
      <family val="1"/>
    </font>
    <font>
      <vertAlign val="superscript"/>
      <sz val="9.5"/>
      <name val="Times New Roman"/>
      <family val="1"/>
    </font>
    <font>
      <b/>
      <sz val="7.5"/>
      <color rgb="FFC00000"/>
      <name val="Times New Roman"/>
      <family val="1"/>
    </font>
    <font>
      <b/>
      <u/>
      <sz val="7.5"/>
      <name val="Times New Roman"/>
      <family val="1"/>
    </font>
    <font>
      <b/>
      <sz val="7.5"/>
      <color rgb="FF9A3300"/>
      <name val="Times New Roman"/>
      <family val="1"/>
    </font>
    <font>
      <b/>
      <i/>
      <sz val="8"/>
      <color rgb="FF9A3300"/>
      <name val="Times New Roman"/>
      <family val="1"/>
    </font>
    <font>
      <b/>
      <sz val="6"/>
      <color rgb="FFC00000"/>
      <name val="Times New Roman"/>
      <family val="1"/>
    </font>
    <font>
      <b/>
      <sz val="6"/>
      <color rgb="FF9A3300"/>
      <name val="Times New Roman"/>
      <family val="1"/>
    </font>
    <font>
      <b/>
      <sz val="9.5"/>
      <color rgb="FF9A3300"/>
      <name val="Times New Roman"/>
      <family val="1"/>
    </font>
    <font>
      <b/>
      <sz val="9.5"/>
      <color rgb="FFC00000"/>
      <name val="Times New Roman"/>
      <family val="1"/>
    </font>
    <font>
      <b/>
      <i/>
      <sz val="10"/>
      <name val="Times New Roman"/>
      <family val="1"/>
    </font>
    <font>
      <b/>
      <u/>
      <sz val="9.5"/>
      <name val="Times New Roman"/>
      <family val="1"/>
    </font>
    <font>
      <b/>
      <u/>
      <vertAlign val="subscript"/>
      <sz val="9.5"/>
      <name val="Times New Roman"/>
      <family val="1"/>
    </font>
    <font>
      <b/>
      <sz val="7.5"/>
      <color rgb="FF000000"/>
      <name val="Times New Roman"/>
      <family val="1"/>
    </font>
    <font>
      <sz val="10"/>
      <color rgb="FF000000"/>
      <name val="Times New Roman"/>
      <family val="1"/>
    </font>
    <font>
      <b/>
      <sz val="8"/>
      <name val="Arial"/>
      <family val="2"/>
    </font>
    <font>
      <sz val="8"/>
      <name val="Arial"/>
      <family val="2"/>
    </font>
    <font>
      <b/>
      <i/>
      <sz val="8"/>
      <color theme="1"/>
      <name val="Times New Roman"/>
      <family val="2"/>
    </font>
    <font>
      <b/>
      <sz val="10"/>
      <color rgb="FF000000"/>
      <name val="Times New Roman"/>
      <family val="1"/>
    </font>
    <font>
      <b/>
      <i/>
      <sz val="8"/>
      <color rgb="FFFF0000"/>
      <name val="Times New Roman"/>
      <family val="2"/>
    </font>
    <font>
      <b/>
      <sz val="9"/>
      <color rgb="FF000000"/>
      <name val="Times New Roman"/>
      <family val="2"/>
    </font>
    <font>
      <sz val="9"/>
      <color rgb="FF000000"/>
      <name val="Times New Roman"/>
      <family val="2"/>
    </font>
    <font>
      <sz val="10"/>
      <name val="Times New Roman"/>
      <family val="1"/>
    </font>
    <font>
      <sz val="10"/>
      <color rgb="FFFF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color rgb="FFFF0000"/>
      <name val="Times New Roman"/>
      <family val="1"/>
    </font>
    <font>
      <b/>
      <sz val="7.5"/>
      <color rgb="FFFF0000"/>
      <name val="Times New Roman"/>
      <family val="1"/>
    </font>
    <font>
      <sz val="11"/>
      <color rgb="FF000000"/>
      <name val="Calibri"/>
      <family val="2"/>
    </font>
    <font>
      <b/>
      <i/>
      <sz val="8"/>
      <color rgb="FFC00000"/>
      <name val="Times New Roman"/>
      <family val="1"/>
    </font>
    <font>
      <b/>
      <i/>
      <sz val="8"/>
      <color rgb="FFC00000"/>
      <name val="Times New Roman"/>
      <family val="2"/>
    </font>
    <font>
      <sz val="8"/>
      <name val="Times New Roman"/>
      <family val="1"/>
    </font>
    <font>
      <sz val="9"/>
      <name val="Times New Roman"/>
      <family val="1"/>
    </font>
    <font>
      <sz val="9"/>
      <color theme="1"/>
      <name val="Times New Roman"/>
      <family val="1"/>
    </font>
    <font>
      <sz val="9"/>
      <color rgb="FF000000"/>
      <name val="Times New Roman"/>
      <family val="1"/>
    </font>
    <font>
      <b/>
      <sz val="12"/>
      <name val="Times New Roman"/>
      <family val="1"/>
    </font>
    <font>
      <sz val="12"/>
      <color rgb="FF000000"/>
      <name val="Times New Roman"/>
      <family val="1"/>
    </font>
    <font>
      <b/>
      <i/>
      <sz val="8"/>
      <color theme="5"/>
      <name val="Times New Roman"/>
      <family val="2"/>
    </font>
    <font>
      <sz val="10"/>
      <color theme="1"/>
      <name val="Times New Roman"/>
      <family val="1"/>
    </font>
    <font>
      <b/>
      <i/>
      <sz val="8"/>
      <color theme="1" tint="0.249977111117893"/>
      <name val="Times New Roman"/>
      <family val="2"/>
    </font>
    <font>
      <b/>
      <i/>
      <sz val="8"/>
      <name val="Times New Roman"/>
      <family val="2"/>
    </font>
    <font>
      <sz val="9"/>
      <name val="Times New Roman"/>
      <family val="2"/>
    </font>
    <font>
      <sz val="7"/>
      <color theme="1"/>
      <name val="Times New Roman"/>
      <family val="1"/>
      <charset val="238"/>
    </font>
    <font>
      <sz val="8"/>
      <name val="Times New Roman"/>
      <family val="1"/>
      <charset val="238"/>
    </font>
    <font>
      <sz val="7"/>
      <name val="Times New Roman"/>
      <family val="1"/>
      <charset val="238"/>
    </font>
    <font>
      <sz val="8"/>
      <color rgb="FF000000"/>
      <name val="Times New Roman"/>
      <family val="1"/>
    </font>
    <font>
      <sz val="7"/>
      <color theme="1"/>
      <name val="Times New Roman"/>
      <family val="1"/>
    </font>
    <font>
      <sz val="8"/>
      <color theme="1"/>
      <name val="Calibri"/>
      <family val="2"/>
      <scheme val="minor"/>
    </font>
    <font>
      <b/>
      <sz val="9"/>
      <color rgb="FF000000"/>
      <name val="Times New Roman"/>
      <family val="1"/>
    </font>
    <font>
      <b/>
      <sz val="10"/>
      <name val="Times New Roman"/>
      <family val="1"/>
    </font>
    <font>
      <b/>
      <sz val="8"/>
      <color rgb="FF000000"/>
      <name val="Times New Roman"/>
      <family val="1"/>
    </font>
    <font>
      <sz val="9"/>
      <name val="Consolas"/>
      <family val="3"/>
    </font>
    <font>
      <sz val="10"/>
      <color rgb="FF000000"/>
      <name val="Times New Roman"/>
      <family val="1"/>
    </font>
    <font>
      <sz val="11"/>
      <name val="Garamond"/>
      <family val="1"/>
    </font>
    <font>
      <sz val="11"/>
      <name val="Calibri"/>
      <family val="2"/>
    </font>
    <font>
      <b/>
      <sz val="9.5"/>
      <color rgb="FFFF0000"/>
      <name val="Times New Roman"/>
      <family val="1"/>
    </font>
    <font>
      <sz val="8"/>
      <name val="Garamond"/>
      <family val="1"/>
    </font>
    <font>
      <sz val="11"/>
      <name val="Arial Narrow"/>
      <family val="2"/>
    </font>
    <font>
      <sz val="10"/>
      <color rgb="FFC00000"/>
      <name val="Times New Roman"/>
      <family val="1"/>
    </font>
    <font>
      <sz val="18"/>
      <color rgb="FFFF0000"/>
      <name val="Times New Roman"/>
      <family val="1"/>
    </font>
    <font>
      <sz val="20"/>
      <color rgb="FFFF0000"/>
      <name val="Times New Roman"/>
      <family val="1"/>
    </font>
    <font>
      <b/>
      <i/>
      <sz val="7.5"/>
      <color rgb="FFC00000"/>
      <name val="Times New Roman"/>
      <family val="1"/>
    </font>
    <font>
      <b/>
      <sz val="8"/>
      <color rgb="FFC00000"/>
      <name val="Times New Roman"/>
      <family val="1"/>
    </font>
    <font>
      <b/>
      <sz val="7.5"/>
      <color rgb="FFC00000"/>
      <name val="Times New Roman"/>
      <family val="2"/>
    </font>
    <font>
      <sz val="10"/>
      <name val="Calibri"/>
      <family val="2"/>
    </font>
    <font>
      <sz val="9"/>
      <name val="Calibri"/>
      <family val="2"/>
    </font>
    <font>
      <sz val="7"/>
      <color theme="1"/>
      <name val="Calibri"/>
      <family val="2"/>
      <scheme val="minor"/>
    </font>
    <font>
      <sz val="8"/>
      <color rgb="FF000000"/>
      <name val="Times New Roman"/>
      <family val="1"/>
      <charset val="238"/>
    </font>
    <font>
      <b/>
      <sz val="10"/>
      <color rgb="FF000000"/>
      <name val="Times New Roman"/>
      <family val="1"/>
      <charset val="238"/>
    </font>
    <font>
      <sz val="9"/>
      <color indexed="81"/>
      <name val="Tahoma"/>
      <family val="2"/>
      <charset val="238"/>
    </font>
    <font>
      <b/>
      <sz val="9"/>
      <color indexed="81"/>
      <name val="Tahoma"/>
      <family val="2"/>
      <charset val="238"/>
    </font>
    <font>
      <b/>
      <sz val="8"/>
      <color rgb="FF000000"/>
      <name val="Times New Roman"/>
      <family val="1"/>
      <charset val="238"/>
    </font>
    <font>
      <b/>
      <sz val="10"/>
      <name val="Arial"/>
      <family val="2"/>
    </font>
    <font>
      <sz val="8"/>
      <color theme="1"/>
      <name val="Times New Roman"/>
      <family val="1"/>
    </font>
    <font>
      <b/>
      <sz val="8"/>
      <color theme="1"/>
      <name val="Times New Roman"/>
      <family val="1"/>
    </font>
    <font>
      <sz val="9"/>
      <color theme="1"/>
      <name val="Consolas"/>
      <family val="3"/>
    </font>
    <font>
      <sz val="8"/>
      <name val="Calibri"/>
      <family val="2"/>
    </font>
    <font>
      <sz val="9"/>
      <name val="Arial Narrow"/>
      <family val="2"/>
    </font>
    <font>
      <sz val="7"/>
      <name val="Times New Roman"/>
      <family val="1"/>
    </font>
  </fonts>
  <fills count="36">
    <fill>
      <patternFill patternType="none"/>
    </fill>
    <fill>
      <patternFill patternType="gray125"/>
    </fill>
    <fill>
      <patternFill patternType="solid">
        <fgColor rgb="FFFFFFCC"/>
      </patternFill>
    </fill>
    <fill>
      <patternFill patternType="solid">
        <fgColor rgb="FFD9D9D9"/>
      </patternFill>
    </fill>
    <fill>
      <patternFill patternType="solid">
        <fgColor rgb="FFC0C0C0"/>
      </patternFill>
    </fill>
    <fill>
      <patternFill patternType="solid">
        <fgColor rgb="FF969696"/>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00000"/>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5B9BD5"/>
      </bottom>
      <diagonal/>
    </border>
    <border>
      <left/>
      <right/>
      <top/>
      <bottom style="thin">
        <color rgb="FF5B9BD5"/>
      </bottom>
      <diagonal/>
    </border>
    <border>
      <left/>
      <right style="thin">
        <color rgb="FF000000"/>
      </right>
      <top/>
      <bottom style="thin">
        <color rgb="FF5B9BD5"/>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rgb="FF000000"/>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medium">
        <color rgb="FF2E74B5"/>
      </left>
      <right style="medium">
        <color rgb="FF2E74B5"/>
      </right>
      <top/>
      <bottom style="medium">
        <color rgb="FF2E74B5"/>
      </bottom>
      <diagonal/>
    </border>
    <border>
      <left style="medium">
        <color rgb="FF2E74B5"/>
      </left>
      <right style="medium">
        <color rgb="FF2E74B5"/>
      </right>
      <top/>
      <bottom/>
      <diagonal/>
    </border>
    <border>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bottom/>
      <diagonal/>
    </border>
    <border>
      <left/>
      <right style="thin">
        <color indexed="64"/>
      </right>
      <top/>
      <bottom/>
      <diagonal/>
    </border>
  </borders>
  <cellStyleXfs count="50">
    <xf numFmtId="0" fontId="0" fillId="0" borderId="0"/>
    <xf numFmtId="43" fontId="36" fillId="0" borderId="0" applyFont="0" applyFill="0" applyBorder="0" applyAlignment="0" applyProtection="0"/>
    <xf numFmtId="0" fontId="4" fillId="0" borderId="0"/>
    <xf numFmtId="43" fontId="4" fillId="0" borderId="0" applyFont="0" applyFill="0" applyBorder="0" applyAlignment="0" applyProtection="0"/>
    <xf numFmtId="0" fontId="46" fillId="0" borderId="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6" borderId="0" applyNumberFormat="0" applyBorder="0" applyAlignment="0" applyProtection="0"/>
    <xf numFmtId="0" fontId="49" fillId="10" borderId="0" applyNumberFormat="0" applyBorder="0" applyAlignment="0" applyProtection="0"/>
    <xf numFmtId="0" fontId="50" fillId="27" borderId="27" applyNumberFormat="0" applyAlignment="0" applyProtection="0"/>
    <xf numFmtId="0" fontId="51" fillId="28" borderId="28" applyNumberFormat="0" applyAlignment="0" applyProtection="0"/>
    <xf numFmtId="0" fontId="52" fillId="0" borderId="0" applyNumberFormat="0" applyFill="0" applyBorder="0" applyAlignment="0" applyProtection="0"/>
    <xf numFmtId="0" fontId="53" fillId="11" borderId="0" applyNumberFormat="0" applyBorder="0" applyAlignment="0" applyProtection="0"/>
    <xf numFmtId="0" fontId="54" fillId="0" borderId="29" applyNumberFormat="0" applyFill="0" applyAlignment="0" applyProtection="0"/>
    <xf numFmtId="0" fontId="55" fillId="0" borderId="30" applyNumberFormat="0" applyFill="0" applyAlignment="0" applyProtection="0"/>
    <xf numFmtId="0" fontId="56" fillId="0" borderId="31" applyNumberFormat="0" applyFill="0" applyAlignment="0" applyProtection="0"/>
    <xf numFmtId="0" fontId="56" fillId="0" borderId="0" applyNumberFormat="0" applyFill="0" applyBorder="0" applyAlignment="0" applyProtection="0"/>
    <xf numFmtId="0" fontId="57" fillId="14" borderId="27" applyNumberFormat="0" applyAlignment="0" applyProtection="0"/>
    <xf numFmtId="0" fontId="58" fillId="0" borderId="32" applyNumberFormat="0" applyFill="0" applyAlignment="0" applyProtection="0"/>
    <xf numFmtId="0" fontId="59" fillId="29" borderId="0" applyNumberFormat="0" applyBorder="0" applyAlignment="0" applyProtection="0"/>
    <xf numFmtId="0" fontId="46" fillId="30" borderId="33" applyNumberFormat="0" applyFont="0" applyAlignment="0" applyProtection="0"/>
    <xf numFmtId="0" fontId="60" fillId="27" borderId="34" applyNumberFormat="0" applyAlignment="0" applyProtection="0"/>
    <xf numFmtId="0" fontId="61" fillId="0" borderId="0" applyNumberFormat="0" applyFill="0" applyBorder="0" applyAlignment="0" applyProtection="0"/>
    <xf numFmtId="0" fontId="62" fillId="0" borderId="35" applyNumberFormat="0" applyFill="0" applyAlignment="0" applyProtection="0"/>
    <xf numFmtId="0" fontId="63" fillId="0" borderId="0" applyNumberFormat="0" applyFill="0" applyBorder="0" applyAlignment="0" applyProtection="0"/>
    <xf numFmtId="0" fontId="3" fillId="0" borderId="0"/>
    <xf numFmtId="0" fontId="90" fillId="0" borderId="0"/>
    <xf numFmtId="9" fontId="36" fillId="0" borderId="0" applyFont="0" applyFill="0" applyBorder="0" applyAlignment="0" applyProtection="0"/>
    <xf numFmtId="0" fontId="2" fillId="0" borderId="0"/>
  </cellStyleXfs>
  <cellXfs count="1868">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indent="1"/>
    </xf>
    <xf numFmtId="0" fontId="6" fillId="0" borderId="0" xfId="0" applyFont="1" applyFill="1" applyBorder="1" applyAlignment="1">
      <alignment horizontal="left" vertical="top"/>
    </xf>
    <xf numFmtId="0" fontId="6" fillId="0" borderId="0"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0" xfId="0" applyFont="1" applyFill="1" applyBorder="1" applyAlignment="1">
      <alignment horizontal="left" vertical="top" indent="7"/>
    </xf>
    <xf numFmtId="0" fontId="6" fillId="0" borderId="0" xfId="0" applyFont="1" applyFill="1" applyBorder="1" applyAlignment="1">
      <alignment horizontal="left" vertical="top" indent="13"/>
    </xf>
    <xf numFmtId="0" fontId="7" fillId="0" borderId="1" xfId="0" applyFont="1" applyFill="1" applyBorder="1" applyAlignment="1">
      <alignment horizontal="right" vertical="top" wrapText="1" indent="5"/>
    </xf>
    <xf numFmtId="0" fontId="8"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8" fillId="0" borderId="1" xfId="0" applyFont="1" applyFill="1" applyBorder="1" applyAlignment="1">
      <alignment horizontal="right" vertical="top" wrapText="1" indent="5"/>
    </xf>
    <xf numFmtId="0" fontId="0" fillId="0" borderId="4" xfId="0" applyFill="1" applyBorder="1" applyAlignment="1">
      <alignment horizontal="left" vertical="center" wrapText="1"/>
    </xf>
    <xf numFmtId="0" fontId="0" fillId="0" borderId="5" xfId="0" applyFill="1" applyBorder="1" applyAlignment="1">
      <alignment horizontal="left"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horizontal="left" vertical="top" wrapText="1"/>
    </xf>
    <xf numFmtId="0" fontId="6" fillId="0" borderId="0" xfId="0" applyFont="1" applyFill="1" applyBorder="1" applyAlignment="1">
      <alignment horizontal="left" vertical="top" indent="16"/>
    </xf>
    <xf numFmtId="0" fontId="6" fillId="0" borderId="0" xfId="0" applyFont="1" applyFill="1" applyBorder="1" applyAlignment="1">
      <alignment horizontal="left" vertical="top" indent="4"/>
    </xf>
    <xf numFmtId="0" fontId="6" fillId="0" borderId="0" xfId="0" applyFont="1" applyFill="1" applyBorder="1" applyAlignment="1">
      <alignment horizontal="left" vertical="top" indent="3"/>
    </xf>
    <xf numFmtId="0" fontId="6" fillId="0" borderId="0" xfId="0" applyFont="1" applyFill="1" applyBorder="1" applyAlignment="1">
      <alignment horizontal="left" vertical="top" indent="26"/>
    </xf>
    <xf numFmtId="0" fontId="7" fillId="0" borderId="1" xfId="0" applyFont="1" applyFill="1" applyBorder="1" applyAlignment="1">
      <alignment horizontal="left" vertical="top" wrapText="1" indent="1"/>
    </xf>
    <xf numFmtId="0" fontId="7" fillId="0" borderId="1" xfId="0" applyFont="1" applyFill="1" applyBorder="1" applyAlignment="1">
      <alignment horizontal="center" vertical="top" wrapText="1"/>
    </xf>
    <xf numFmtId="0" fontId="8" fillId="0" borderId="1" xfId="0" applyFont="1" applyFill="1" applyBorder="1" applyAlignment="1">
      <alignment horizontal="left" vertical="top" wrapText="1" indent="1"/>
    </xf>
    <xf numFmtId="0" fontId="7" fillId="0" borderId="0" xfId="0" applyFont="1" applyFill="1" applyBorder="1" applyAlignment="1">
      <alignment horizontal="left" vertical="top"/>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top" wrapText="1" indent="2"/>
    </xf>
    <xf numFmtId="0" fontId="7" fillId="0" borderId="1" xfId="0" applyFont="1" applyFill="1" applyBorder="1" applyAlignment="1">
      <alignment horizontal="center" vertical="center" wrapText="1"/>
    </xf>
    <xf numFmtId="0" fontId="0" fillId="0" borderId="1" xfId="0" applyFill="1" applyBorder="1" applyAlignment="1">
      <alignment horizontal="left" vertical="top" wrapText="1" indent="1"/>
    </xf>
    <xf numFmtId="0" fontId="0" fillId="0" borderId="1" xfId="0" applyFill="1" applyBorder="1" applyAlignment="1">
      <alignment horizontal="center" vertical="top" wrapText="1"/>
    </xf>
    <xf numFmtId="0" fontId="8" fillId="0" borderId="4" xfId="0" applyFont="1" applyFill="1" applyBorder="1" applyAlignment="1">
      <alignment horizontal="left" vertical="top" wrapText="1"/>
    </xf>
    <xf numFmtId="0" fontId="0" fillId="0" borderId="14" xfId="0" applyFill="1" applyBorder="1" applyAlignment="1">
      <alignment horizontal="left" wrapText="1"/>
    </xf>
    <xf numFmtId="0" fontId="8" fillId="0" borderId="14" xfId="0" applyFont="1" applyFill="1" applyBorder="1" applyAlignment="1">
      <alignment horizontal="left" vertical="top" wrapText="1"/>
    </xf>
    <xf numFmtId="0" fontId="0" fillId="0" borderId="15" xfId="0" applyFill="1" applyBorder="1" applyAlignment="1">
      <alignment horizontal="left" wrapText="1"/>
    </xf>
    <xf numFmtId="0" fontId="8" fillId="0" borderId="15" xfId="0" applyFont="1" applyFill="1" applyBorder="1" applyAlignment="1">
      <alignment horizontal="left" vertical="top" wrapText="1"/>
    </xf>
    <xf numFmtId="0" fontId="0" fillId="0" borderId="1" xfId="0" applyFill="1" applyBorder="1" applyAlignment="1">
      <alignment horizontal="left" vertical="top" wrapText="1" indent="9"/>
    </xf>
    <xf numFmtId="0" fontId="0" fillId="0" borderId="1" xfId="0" applyFill="1" applyBorder="1" applyAlignment="1">
      <alignment horizontal="left" vertical="center" wrapText="1"/>
    </xf>
    <xf numFmtId="1" fontId="9" fillId="0" borderId="4" xfId="0" applyNumberFormat="1" applyFont="1" applyFill="1" applyBorder="1" applyAlignment="1">
      <alignment horizontal="left" vertical="top" shrinkToFit="1"/>
    </xf>
    <xf numFmtId="0" fontId="0" fillId="0" borderId="15" xfId="0" applyFill="1" applyBorder="1" applyAlignment="1">
      <alignment horizontal="left" vertical="center" wrapText="1"/>
    </xf>
    <xf numFmtId="0" fontId="10" fillId="0" borderId="0" xfId="0" applyFont="1" applyFill="1" applyBorder="1" applyAlignment="1">
      <alignment horizontal="left" vertical="top"/>
    </xf>
    <xf numFmtId="0" fontId="0" fillId="0" borderId="1" xfId="0" applyFill="1" applyBorder="1" applyAlignment="1">
      <alignment horizontal="left" wrapText="1"/>
    </xf>
    <xf numFmtId="0" fontId="11" fillId="0" borderId="1" xfId="0" applyFont="1" applyFill="1" applyBorder="1" applyAlignment="1">
      <alignment horizontal="center" vertical="top" wrapText="1"/>
    </xf>
    <xf numFmtId="0" fontId="0" fillId="2" borderId="1" xfId="0" applyFill="1" applyBorder="1" applyAlignment="1">
      <alignment horizontal="left"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top"/>
    </xf>
    <xf numFmtId="0" fontId="10" fillId="2" borderId="1" xfId="0" applyFont="1" applyFill="1" applyBorder="1" applyAlignment="1">
      <alignment horizontal="left" vertical="top" wrapText="1" indent="3"/>
    </xf>
    <xf numFmtId="0" fontId="10" fillId="0" borderId="1" xfId="0" applyFont="1" applyFill="1" applyBorder="1" applyAlignment="1">
      <alignment horizontal="left" vertical="top" wrapText="1"/>
    </xf>
    <xf numFmtId="1" fontId="13" fillId="4" borderId="1" xfId="0" applyNumberFormat="1" applyFont="1" applyFill="1" applyBorder="1" applyAlignment="1">
      <alignment horizontal="left" vertical="top" indent="3" shrinkToFit="1"/>
    </xf>
    <xf numFmtId="0" fontId="14" fillId="4" borderId="1" xfId="0" applyFont="1" applyFill="1" applyBorder="1" applyAlignment="1">
      <alignment horizontal="left" vertical="top" wrapText="1" indent="7"/>
    </xf>
    <xf numFmtId="1" fontId="15" fillId="4" borderId="1" xfId="0" applyNumberFormat="1" applyFont="1" applyFill="1" applyBorder="1" applyAlignment="1">
      <alignment horizontal="center" vertical="top" shrinkToFit="1"/>
    </xf>
    <xf numFmtId="0" fontId="14" fillId="4" borderId="1" xfId="0" applyFont="1" applyFill="1" applyBorder="1" applyAlignment="1">
      <alignment horizontal="left" vertical="top" wrapText="1" indent="2"/>
    </xf>
    <xf numFmtId="1" fontId="17" fillId="4" borderId="1" xfId="0" applyNumberFormat="1" applyFont="1" applyFill="1" applyBorder="1" applyAlignment="1">
      <alignment horizontal="center" vertical="top" shrinkToFit="1"/>
    </xf>
    <xf numFmtId="0" fontId="14" fillId="4" borderId="1" xfId="0" applyFont="1" applyFill="1" applyBorder="1" applyAlignment="1">
      <alignment horizontal="left" vertical="top" wrapText="1" indent="3"/>
    </xf>
    <xf numFmtId="0" fontId="11" fillId="5" borderId="1" xfId="0" applyFont="1" applyFill="1" applyBorder="1" applyAlignment="1">
      <alignment horizontal="left" vertical="top" wrapText="1" indent="7"/>
    </xf>
    <xf numFmtId="1" fontId="16" fillId="5" borderId="1" xfId="0" applyNumberFormat="1" applyFont="1" applyFill="1" applyBorder="1" applyAlignment="1">
      <alignment horizontal="center" vertical="top" shrinkToFit="1"/>
    </xf>
    <xf numFmtId="0" fontId="10"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9" fillId="0" borderId="1" xfId="0" applyFont="1" applyFill="1" applyBorder="1" applyAlignment="1">
      <alignment horizontal="left" vertical="top" wrapText="1" inden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3" borderId="1" xfId="0" applyFont="1" applyFill="1" applyBorder="1" applyAlignment="1">
      <alignment horizontal="left" vertical="center" wrapText="1" indent="1"/>
    </xf>
    <xf numFmtId="0" fontId="0" fillId="2" borderId="1" xfId="0" applyFill="1" applyBorder="1" applyAlignment="1">
      <alignment horizontal="left" vertical="center" wrapText="1"/>
    </xf>
    <xf numFmtId="0" fontId="18"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18" fillId="3" borderId="1" xfId="0" applyFont="1" applyFill="1" applyBorder="1" applyAlignment="1">
      <alignment horizontal="left" vertical="top" wrapText="1" indent="1"/>
    </xf>
    <xf numFmtId="0" fontId="18" fillId="2" borderId="1"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15" xfId="0" applyFont="1" applyFill="1" applyBorder="1" applyAlignment="1">
      <alignment horizontal="center" vertical="top" wrapText="1"/>
    </xf>
    <xf numFmtId="0" fontId="7" fillId="0" borderId="4" xfId="0" applyFont="1" applyFill="1" applyBorder="1" applyAlignment="1">
      <alignment horizontal="left" vertical="top" wrapText="1" indent="1"/>
    </xf>
    <xf numFmtId="0" fontId="7" fillId="2" borderId="14" xfId="0" applyFont="1" applyFill="1" applyBorder="1" applyAlignment="1">
      <alignment horizontal="left" vertical="top" wrapText="1" indent="2"/>
    </xf>
    <xf numFmtId="0" fontId="7" fillId="0" borderId="1" xfId="0" applyFont="1" applyFill="1" applyBorder="1" applyAlignment="1">
      <alignment horizontal="left" vertical="center" wrapText="1" indent="2"/>
    </xf>
    <xf numFmtId="0" fontId="7" fillId="2" borderId="1" xfId="0" applyFont="1" applyFill="1" applyBorder="1" applyAlignment="1">
      <alignment horizontal="left" vertical="top" wrapText="1" indent="2"/>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indent="2"/>
    </xf>
    <xf numFmtId="0" fontId="0" fillId="0" borderId="0" xfId="0" applyFill="1" applyBorder="1" applyAlignment="1">
      <alignment horizontal="left" vertical="top" wrapText="1"/>
    </xf>
    <xf numFmtId="0" fontId="0" fillId="2" borderId="1" xfId="0" applyFill="1" applyBorder="1" applyAlignment="1">
      <alignment horizontal="center" wrapText="1"/>
    </xf>
    <xf numFmtId="0" fontId="0" fillId="0" borderId="0" xfId="0" applyFill="1" applyBorder="1" applyAlignment="1">
      <alignment horizontal="left" vertical="top" wrapText="1"/>
    </xf>
    <xf numFmtId="1" fontId="17" fillId="8" borderId="1" xfId="0" applyNumberFormat="1" applyFont="1" applyFill="1" applyBorder="1" applyAlignment="1">
      <alignment horizontal="center" vertical="top" shrinkToFit="1"/>
    </xf>
    <xf numFmtId="0" fontId="37" fillId="8" borderId="19" xfId="0" applyFont="1" applyFill="1" applyBorder="1"/>
    <xf numFmtId="0" fontId="0" fillId="0" borderId="0" xfId="0" applyFill="1" applyBorder="1" applyAlignment="1">
      <alignment horizontal="left"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1" fontId="15" fillId="8" borderId="1" xfId="0" applyNumberFormat="1" applyFont="1" applyFill="1" applyBorder="1" applyAlignment="1">
      <alignment horizontal="center" vertical="top" shrinkToFit="1"/>
    </xf>
    <xf numFmtId="1" fontId="13" fillId="8" borderId="1" xfId="0" applyNumberFormat="1" applyFont="1" applyFill="1" applyBorder="1" applyAlignment="1">
      <alignment horizontal="left" vertical="top" indent="3" shrinkToFit="1"/>
    </xf>
    <xf numFmtId="1" fontId="13" fillId="6" borderId="1" xfId="0" applyNumberFormat="1" applyFont="1" applyFill="1" applyBorder="1" applyAlignment="1">
      <alignment horizontal="left" vertical="top" indent="3" shrinkToFit="1"/>
    </xf>
    <xf numFmtId="1" fontId="39" fillId="8" borderId="1" xfId="0" applyNumberFormat="1" applyFont="1" applyFill="1" applyBorder="1" applyAlignment="1">
      <alignment horizontal="center" vertical="top" shrinkToFit="1"/>
    </xf>
    <xf numFmtId="0" fontId="40" fillId="2" borderId="1" xfId="0" applyFont="1" applyFill="1" applyBorder="1" applyAlignment="1">
      <alignment horizontal="left" wrapText="1"/>
    </xf>
    <xf numFmtId="0" fontId="0" fillId="8" borderId="19" xfId="0" applyFill="1" applyBorder="1" applyAlignment="1">
      <alignment horizontal="left" vertical="top"/>
    </xf>
    <xf numFmtId="1" fontId="41" fillId="4" borderId="1" xfId="0" applyNumberFormat="1" applyFont="1" applyFill="1" applyBorder="1" applyAlignment="1">
      <alignment horizontal="center" vertical="top" shrinkToFit="1"/>
    </xf>
    <xf numFmtId="1" fontId="41" fillId="7" borderId="1" xfId="0" applyNumberFormat="1" applyFont="1" applyFill="1" applyBorder="1" applyAlignment="1">
      <alignment horizontal="center" vertical="top" shrinkToFit="1"/>
    </xf>
    <xf numFmtId="0" fontId="10" fillId="2" borderId="0" xfId="0" applyFont="1" applyFill="1" applyBorder="1" applyAlignment="1">
      <alignment horizontal="left" vertical="top" wrapText="1"/>
    </xf>
    <xf numFmtId="0" fontId="0" fillId="2" borderId="0" xfId="0" applyFill="1" applyBorder="1" applyAlignment="1">
      <alignment horizontal="left" wrapText="1"/>
    </xf>
    <xf numFmtId="167" fontId="37" fillId="8" borderId="19" xfId="1" applyNumberFormat="1" applyFont="1" applyFill="1" applyBorder="1"/>
    <xf numFmtId="0" fontId="38" fillId="0" borderId="19" xfId="0" applyFont="1" applyFill="1" applyBorder="1"/>
    <xf numFmtId="0" fontId="37" fillId="0" borderId="19" xfId="0" applyFont="1" applyFill="1" applyBorder="1"/>
    <xf numFmtId="0" fontId="40" fillId="2" borderId="1"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36" fillId="0" borderId="0" xfId="0" applyFont="1" applyFill="1" applyBorder="1" applyAlignment="1">
      <alignment horizontal="left" vertical="top"/>
    </xf>
    <xf numFmtId="166" fontId="43" fillId="3" borderId="1" xfId="0" applyNumberFormat="1" applyFont="1" applyFill="1" applyBorder="1" applyAlignment="1">
      <alignment horizontal="center" vertical="top" shrinkToFit="1"/>
    </xf>
    <xf numFmtId="1" fontId="42" fillId="3" borderId="1" xfId="0" applyNumberFormat="1" applyFont="1" applyFill="1" applyBorder="1" applyAlignment="1">
      <alignment horizontal="center" vertical="top" shrinkToFit="1"/>
    </xf>
    <xf numFmtId="0" fontId="10" fillId="2" borderId="2" xfId="0" applyFont="1" applyFill="1" applyBorder="1" applyAlignment="1">
      <alignment horizontal="center" vertical="top" wrapText="1"/>
    </xf>
    <xf numFmtId="0" fontId="0" fillId="0" borderId="3" xfId="0" applyFill="1" applyBorder="1" applyAlignment="1">
      <alignment horizontal="left" vertical="top" wrapText="1" indent="1"/>
    </xf>
    <xf numFmtId="0" fontId="0" fillId="2" borderId="2" xfId="0" applyFill="1" applyBorder="1" applyAlignment="1">
      <alignment wrapText="1"/>
    </xf>
    <xf numFmtId="0" fontId="0" fillId="2" borderId="3" xfId="0" applyFill="1" applyBorder="1" applyAlignment="1">
      <alignment wrapText="1"/>
    </xf>
    <xf numFmtId="43" fontId="40" fillId="2" borderId="1" xfId="0" applyNumberFormat="1" applyFont="1"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44" fillId="2" borderId="1" xfId="0" applyFont="1" applyFill="1" applyBorder="1" applyAlignment="1">
      <alignment horizontal="center" wrapText="1"/>
    </xf>
    <xf numFmtId="0" fontId="45" fillId="2" borderId="1" xfId="0" applyFont="1" applyFill="1" applyBorder="1" applyAlignment="1">
      <alignment horizontal="center" wrapText="1"/>
    </xf>
    <xf numFmtId="1" fontId="64" fillId="4" borderId="1" xfId="0" applyNumberFormat="1" applyFont="1" applyFill="1" applyBorder="1" applyAlignment="1">
      <alignment horizontal="center" vertical="top" shrinkToFit="1"/>
    </xf>
    <xf numFmtId="0" fontId="45" fillId="2" borderId="1" xfId="0" applyFont="1" applyFill="1" applyBorder="1" applyAlignment="1">
      <alignment horizontal="left" wrapText="1"/>
    </xf>
    <xf numFmtId="1" fontId="65" fillId="5" borderId="1" xfId="0" applyNumberFormat="1" applyFont="1" applyFill="1" applyBorder="1" applyAlignment="1">
      <alignment horizontal="center" vertical="top" shrinkToFit="1"/>
    </xf>
    <xf numFmtId="1" fontId="24" fillId="5" borderId="1" xfId="0" applyNumberFormat="1" applyFont="1" applyFill="1" applyBorder="1" applyAlignment="1">
      <alignment horizontal="center" vertical="top" shrinkToFit="1"/>
    </xf>
    <xf numFmtId="0" fontId="36" fillId="0" borderId="1" xfId="0" applyFont="1" applyFill="1" applyBorder="1" applyAlignment="1">
      <alignment horizontal="left" vertical="top" wrapText="1" indent="9"/>
    </xf>
    <xf numFmtId="10" fontId="36" fillId="0" borderId="1" xfId="0" applyNumberFormat="1" applyFont="1" applyFill="1" applyBorder="1" applyAlignment="1">
      <alignment horizontal="left" vertical="top" wrapText="1"/>
    </xf>
    <xf numFmtId="10" fontId="0" fillId="0" borderId="1" xfId="0" applyNumberFormat="1" applyFill="1" applyBorder="1" applyAlignment="1">
      <alignment horizontal="left" vertical="top" wrapText="1"/>
    </xf>
    <xf numFmtId="10" fontId="0" fillId="0" borderId="1" xfId="0" applyNumberFormat="1" applyFill="1" applyBorder="1" applyAlignment="1">
      <alignment horizontal="left" vertical="center" wrapText="1"/>
    </xf>
    <xf numFmtId="9" fontId="0" fillId="0" borderId="1" xfId="0" applyNumberFormat="1" applyFill="1" applyBorder="1" applyAlignment="1">
      <alignment horizontal="left" vertical="top" wrapText="1"/>
    </xf>
    <xf numFmtId="0" fontId="36" fillId="2" borderId="1" xfId="0" applyFont="1" applyFill="1" applyBorder="1" applyAlignment="1">
      <alignment horizontal="left" vertical="center" wrapText="1"/>
    </xf>
    <xf numFmtId="43" fontId="40" fillId="2" borderId="15" xfId="0" applyNumberFormat="1" applyFont="1" applyFill="1" applyBorder="1" applyAlignment="1">
      <alignment horizontal="left" vertical="center" wrapText="1"/>
    </xf>
    <xf numFmtId="0" fontId="66" fillId="0" borderId="0" xfId="0" applyFont="1" applyFill="1" applyBorder="1" applyAlignment="1">
      <alignment horizontal="left" vertical="top" wrapText="1"/>
    </xf>
    <xf numFmtId="0" fontId="7" fillId="0" borderId="4" xfId="0" applyFont="1" applyFill="1" applyBorder="1" applyAlignment="1">
      <alignment horizontal="center" vertical="top" wrapText="1"/>
    </xf>
    <xf numFmtId="0" fontId="7" fillId="2" borderId="4" xfId="0" applyFont="1" applyFill="1" applyBorder="1" applyAlignment="1">
      <alignment horizontal="left" vertical="top" wrapText="1" indent="2"/>
    </xf>
    <xf numFmtId="0" fontId="0" fillId="0" borderId="19" xfId="0" applyFill="1" applyBorder="1" applyAlignment="1">
      <alignment horizontal="left" vertical="top"/>
    </xf>
    <xf numFmtId="0" fontId="0" fillId="0" borderId="19" xfId="0" applyFill="1" applyBorder="1" applyAlignment="1">
      <alignment horizontal="left" wrapText="1"/>
    </xf>
    <xf numFmtId="0" fontId="7" fillId="2" borderId="19" xfId="0" applyFont="1" applyFill="1" applyBorder="1" applyAlignment="1">
      <alignment horizontal="left" vertical="top" wrapText="1" indent="2"/>
    </xf>
    <xf numFmtId="0" fontId="0" fillId="8" borderId="19" xfId="0" applyFill="1" applyBorder="1" applyAlignment="1">
      <alignment horizontal="left"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0" fillId="2" borderId="40" xfId="0" applyFill="1" applyBorder="1" applyAlignment="1">
      <alignment wrapText="1"/>
    </xf>
    <xf numFmtId="1" fontId="67" fillId="4" borderId="1"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3" xfId="0" applyFill="1" applyBorder="1" applyAlignment="1">
      <alignment horizontal="center" wrapText="1"/>
    </xf>
    <xf numFmtId="0" fontId="10" fillId="31" borderId="0" xfId="0" applyFont="1" applyFill="1" applyBorder="1" applyAlignment="1">
      <alignment horizontal="left" vertical="top" wrapText="1"/>
    </xf>
    <xf numFmtId="0" fontId="0" fillId="31" borderId="0" xfId="0" applyFill="1" applyBorder="1" applyAlignment="1">
      <alignment horizontal="left" wrapText="1"/>
    </xf>
    <xf numFmtId="0" fontId="10" fillId="31" borderId="0" xfId="0" applyFont="1" applyFill="1" applyBorder="1" applyAlignment="1">
      <alignment horizontal="center" vertical="top" wrapText="1"/>
    </xf>
    <xf numFmtId="0" fontId="0" fillId="31" borderId="0" xfId="0" applyFill="1" applyBorder="1" applyAlignment="1">
      <alignment horizontal="center" wrapText="1"/>
    </xf>
    <xf numFmtId="0" fontId="0" fillId="31" borderId="0" xfId="0" applyFill="1" applyBorder="1" applyAlignment="1">
      <alignment horizontal="left" vertical="top" wrapText="1"/>
    </xf>
    <xf numFmtId="0" fontId="0" fillId="2" borderId="8" xfId="0" applyFill="1" applyBorder="1" applyAlignment="1">
      <alignment horizontal="center" wrapText="1"/>
    </xf>
    <xf numFmtId="0" fontId="0" fillId="2" borderId="19" xfId="0" applyFill="1" applyBorder="1" applyAlignment="1">
      <alignment wrapText="1"/>
    </xf>
    <xf numFmtId="0" fontId="44" fillId="2" borderId="15" xfId="0" applyFont="1" applyFill="1" applyBorder="1" applyAlignment="1">
      <alignment horizontal="center" wrapText="1"/>
    </xf>
    <xf numFmtId="0" fontId="0" fillId="2" borderId="19" xfId="0" applyFill="1" applyBorder="1" applyAlignment="1">
      <alignment horizontal="center" wrapText="1"/>
    </xf>
    <xf numFmtId="1" fontId="68" fillId="4" borderId="1" xfId="0" applyNumberFormat="1" applyFont="1" applyFill="1" applyBorder="1" applyAlignment="1">
      <alignment horizontal="center" vertical="top" shrinkToFit="1"/>
    </xf>
    <xf numFmtId="0" fontId="0" fillId="3" borderId="2" xfId="0" applyFill="1" applyBorder="1" applyAlignment="1">
      <alignment horizontal="center" vertical="top" wrapText="1"/>
    </xf>
    <xf numFmtId="0" fontId="38" fillId="0" borderId="19" xfId="0" applyFont="1" applyBorder="1"/>
    <xf numFmtId="43" fontId="40" fillId="2" borderId="3" xfId="0" applyNumberFormat="1" applyFont="1" applyFill="1" applyBorder="1" applyAlignment="1">
      <alignment horizontal="left" vertical="center" wrapText="1"/>
    </xf>
    <xf numFmtId="0" fontId="0" fillId="2" borderId="15" xfId="0" applyFill="1" applyBorder="1" applyAlignment="1">
      <alignment horizontal="left" vertical="center" wrapText="1"/>
    </xf>
    <xf numFmtId="0" fontId="38" fillId="0" borderId="0" xfId="0" applyFont="1" applyBorder="1"/>
    <xf numFmtId="0" fontId="40" fillId="2" borderId="19" xfId="0" applyFont="1" applyFill="1" applyBorder="1" applyAlignment="1">
      <alignment horizontal="left" vertical="center" wrapText="1"/>
    </xf>
    <xf numFmtId="43" fontId="40" fillId="2" borderId="19" xfId="0" applyNumberFormat="1" applyFont="1" applyFill="1" applyBorder="1" applyAlignment="1">
      <alignment horizontal="left" vertical="center" wrapText="1"/>
    </xf>
    <xf numFmtId="0" fontId="40" fillId="2" borderId="19" xfId="0" applyFont="1" applyFill="1" applyBorder="1" applyAlignment="1">
      <alignment horizontal="center" vertical="center" wrapText="1"/>
    </xf>
    <xf numFmtId="0" fontId="0" fillId="3" borderId="3" xfId="0" applyFill="1" applyBorder="1" applyAlignment="1">
      <alignment horizontal="center" vertical="top" wrapText="1"/>
    </xf>
    <xf numFmtId="0" fontId="0" fillId="2" borderId="19" xfId="0" applyFill="1" applyBorder="1" applyAlignment="1">
      <alignment horizontal="left" vertical="center" wrapText="1"/>
    </xf>
    <xf numFmtId="0" fontId="0" fillId="32" borderId="0" xfId="0" applyFill="1" applyBorder="1" applyAlignment="1">
      <alignment horizontal="left" vertical="top"/>
    </xf>
    <xf numFmtId="1" fontId="15" fillId="4" borderId="3" xfId="0" applyNumberFormat="1" applyFont="1" applyFill="1" applyBorder="1" applyAlignment="1">
      <alignment horizontal="center" vertical="top" shrinkToFit="1"/>
    </xf>
    <xf numFmtId="0" fontId="0" fillId="2" borderId="3" xfId="0" applyFill="1" applyBorder="1" applyAlignment="1">
      <alignment horizontal="center" wrapText="1"/>
    </xf>
    <xf numFmtId="0" fontId="0" fillId="2" borderId="8" xfId="0" applyFill="1" applyBorder="1" applyAlignment="1">
      <alignment horizontal="center" wrapText="1"/>
    </xf>
    <xf numFmtId="0" fontId="0" fillId="0" borderId="15" xfId="0" applyFill="1" applyBorder="1" applyAlignment="1">
      <alignment horizontal="center" vertical="top" wrapText="1"/>
    </xf>
    <xf numFmtId="0" fontId="0" fillId="2" borderId="40" xfId="0" applyFill="1" applyBorder="1" applyAlignment="1">
      <alignment horizontal="center" wrapText="1"/>
    </xf>
    <xf numFmtId="1" fontId="13" fillId="4" borderId="1" xfId="0" applyNumberFormat="1" applyFont="1" applyFill="1" applyBorder="1" applyAlignment="1">
      <alignment horizontal="center" vertical="top" shrinkToFit="1"/>
    </xf>
    <xf numFmtId="1" fontId="15" fillId="4" borderId="40"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0" fillId="0" borderId="15" xfId="0" applyFill="1" applyBorder="1" applyAlignment="1">
      <alignment horizontal="left" vertical="top" wrapText="1"/>
    </xf>
    <xf numFmtId="0" fontId="0" fillId="0" borderId="4" xfId="0" applyFill="1" applyBorder="1" applyAlignment="1">
      <alignment horizontal="center" vertical="top" wrapText="1"/>
    </xf>
    <xf numFmtId="0" fontId="0" fillId="2" borderId="0" xfId="0" applyFill="1" applyBorder="1" applyAlignment="1">
      <alignment horizontal="left" wrapText="1"/>
    </xf>
    <xf numFmtId="0" fontId="10" fillId="2" borderId="1" xfId="0" applyFont="1" applyFill="1" applyBorder="1" applyAlignment="1">
      <alignment horizontal="center" vertical="top" wrapText="1"/>
    </xf>
    <xf numFmtId="1" fontId="44" fillId="2" borderId="1" xfId="0" applyNumberFormat="1" applyFont="1" applyFill="1" applyBorder="1" applyAlignment="1">
      <alignment horizontal="center" wrapText="1"/>
    </xf>
    <xf numFmtId="1" fontId="75" fillId="4" borderId="1"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43" fillId="31" borderId="1" xfId="0" applyFont="1" applyFill="1" applyBorder="1" applyAlignment="1">
      <alignment horizontal="center" wrapText="1"/>
    </xf>
    <xf numFmtId="0" fontId="70" fillId="0" borderId="19" xfId="0" applyFont="1" applyBorder="1"/>
    <xf numFmtId="43" fontId="70" fillId="8" borderId="19" xfId="1" applyFont="1" applyFill="1" applyBorder="1"/>
    <xf numFmtId="0" fontId="31" fillId="0" borderId="4" xfId="0" applyFont="1" applyFill="1" applyBorder="1" applyAlignment="1">
      <alignment horizontal="left" vertical="top" wrapText="1" indent="1"/>
    </xf>
    <xf numFmtId="0" fontId="70" fillId="8" borderId="19" xfId="0" applyFont="1" applyFill="1" applyBorder="1"/>
    <xf numFmtId="4" fontId="44" fillId="8" borderId="19" xfId="0" applyNumberFormat="1" applyFont="1" applyFill="1" applyBorder="1"/>
    <xf numFmtId="1" fontId="0" fillId="0" borderId="0" xfId="0" applyNumberFormat="1" applyFill="1" applyBorder="1" applyAlignment="1">
      <alignment horizontal="left" vertical="top"/>
    </xf>
    <xf numFmtId="1" fontId="0" fillId="2" borderId="1" xfId="0" applyNumberFormat="1" applyFill="1" applyBorder="1" applyAlignment="1">
      <alignment horizontal="left" wrapText="1"/>
    </xf>
    <xf numFmtId="1" fontId="0" fillId="4" borderId="1" xfId="0" applyNumberFormat="1" applyFont="1" applyFill="1" applyBorder="1" applyAlignment="1">
      <alignment horizontal="center" vertical="top" shrinkToFit="1"/>
    </xf>
    <xf numFmtId="1" fontId="0" fillId="2" borderId="1" xfId="0" applyNumberFormat="1" applyFill="1" applyBorder="1" applyAlignment="1">
      <alignment horizontal="center" wrapText="1"/>
    </xf>
    <xf numFmtId="0" fontId="0" fillId="31" borderId="0" xfId="0" applyFill="1" applyBorder="1" applyAlignment="1">
      <alignment horizontal="left" vertical="top"/>
    </xf>
    <xf numFmtId="0" fontId="18" fillId="3" borderId="2" xfId="0" applyFont="1" applyFill="1" applyBorder="1" applyAlignment="1">
      <alignment horizontal="center" vertical="top" wrapText="1"/>
    </xf>
    <xf numFmtId="2" fontId="0" fillId="3" borderId="1" xfId="0" applyNumberFormat="1" applyFill="1" applyBorder="1" applyAlignment="1">
      <alignment horizontal="center" vertical="top" wrapText="1"/>
    </xf>
    <xf numFmtId="0" fontId="44" fillId="3" borderId="2" xfId="0" applyFont="1" applyFill="1" applyBorder="1" applyAlignment="1">
      <alignment horizontal="center" vertical="top" wrapText="1"/>
    </xf>
    <xf numFmtId="0" fontId="44" fillId="3" borderId="3" xfId="0" applyFont="1" applyFill="1" applyBorder="1" applyAlignment="1">
      <alignment horizontal="center" vertical="top" wrapText="1"/>
    </xf>
    <xf numFmtId="2" fontId="44" fillId="3" borderId="1" xfId="0" applyNumberFormat="1" applyFont="1" applyFill="1" applyBorder="1" applyAlignment="1">
      <alignment horizontal="center" vertical="top" wrapText="1"/>
    </xf>
    <xf numFmtId="166" fontId="0" fillId="3" borderId="3" xfId="0" applyNumberFormat="1" applyFill="1" applyBorder="1" applyAlignment="1">
      <alignment horizontal="center" vertical="top" wrapText="1"/>
    </xf>
    <xf numFmtId="166" fontId="44" fillId="3" borderId="19" xfId="0" applyNumberFormat="1" applyFont="1" applyFill="1" applyBorder="1" applyAlignment="1">
      <alignment horizontal="center" vertical="top" wrapText="1"/>
    </xf>
    <xf numFmtId="0" fontId="44" fillId="3" borderId="1" xfId="0" applyFont="1" applyFill="1" applyBorder="1" applyAlignment="1">
      <alignment horizontal="center" vertical="top" wrapText="1"/>
    </xf>
    <xf numFmtId="43" fontId="0" fillId="3" borderId="2" xfId="0" applyNumberFormat="1" applyFill="1" applyBorder="1" applyAlignment="1">
      <alignment horizontal="center" vertical="top" wrapText="1"/>
    </xf>
    <xf numFmtId="0" fontId="19" fillId="3" borderId="2" xfId="0" applyFont="1" applyFill="1" applyBorder="1" applyAlignment="1">
      <alignment horizontal="left" vertical="center" wrapText="1" indent="1"/>
    </xf>
    <xf numFmtId="0" fontId="18" fillId="2" borderId="15" xfId="0" applyFont="1" applyFill="1" applyBorder="1" applyAlignment="1">
      <alignment horizontal="center" vertical="top" wrapText="1"/>
    </xf>
    <xf numFmtId="0" fontId="18" fillId="0" borderId="0" xfId="0" applyFont="1" applyFill="1" applyBorder="1" applyAlignment="1">
      <alignment horizontal="center" vertical="top" wrapText="1"/>
    </xf>
    <xf numFmtId="0" fontId="0" fillId="2" borderId="0" xfId="0" applyFill="1" applyBorder="1" applyAlignment="1">
      <alignment horizontal="left" vertical="center" wrapText="1"/>
    </xf>
    <xf numFmtId="0" fontId="18" fillId="0" borderId="0" xfId="0" applyFont="1" applyFill="1" applyBorder="1" applyAlignment="1">
      <alignment horizontal="left" vertical="top" wrapText="1" indent="1"/>
    </xf>
    <xf numFmtId="0" fontId="0" fillId="0" borderId="0" xfId="0" applyFill="1" applyBorder="1" applyAlignment="1">
      <alignment horizontal="left" vertical="center" wrapText="1"/>
    </xf>
    <xf numFmtId="2" fontId="0" fillId="3" borderId="2" xfId="0" applyNumberFormat="1" applyFill="1" applyBorder="1" applyAlignment="1">
      <alignment horizontal="center" vertical="top" wrapText="1"/>
    </xf>
    <xf numFmtId="166" fontId="44" fillId="3" borderId="1" xfId="0" applyNumberFormat="1" applyFont="1" applyFill="1" applyBorder="1" applyAlignment="1">
      <alignment horizontal="center" vertical="top" wrapText="1"/>
    </xf>
    <xf numFmtId="169" fontId="40" fillId="2" borderId="1" xfId="0" applyNumberFormat="1" applyFont="1" applyFill="1" applyBorder="1" applyAlignment="1">
      <alignment horizontal="left" vertical="center" wrapText="1"/>
    </xf>
    <xf numFmtId="167" fontId="40" fillId="2" borderId="1" xfId="0" applyNumberFormat="1" applyFont="1" applyFill="1" applyBorder="1" applyAlignment="1">
      <alignment horizontal="left" vertical="center" wrapText="1"/>
    </xf>
    <xf numFmtId="167" fontId="40" fillId="8" borderId="1" xfId="0" applyNumberFormat="1" applyFont="1" applyFill="1" applyBorder="1" applyAlignment="1">
      <alignment horizontal="left" vertical="center" wrapText="1"/>
    </xf>
    <xf numFmtId="169" fontId="18" fillId="3" borderId="1" xfId="0" applyNumberFormat="1" applyFont="1" applyFill="1" applyBorder="1" applyAlignment="1">
      <alignment horizontal="center" vertical="top" wrapText="1"/>
    </xf>
    <xf numFmtId="0" fontId="18" fillId="33" borderId="0" xfId="0" applyFont="1" applyFill="1" applyBorder="1" applyAlignment="1">
      <alignment horizontal="center" vertical="top" wrapText="1"/>
    </xf>
    <xf numFmtId="0" fontId="0" fillId="33" borderId="0" xfId="0" applyFill="1" applyBorder="1" applyAlignment="1">
      <alignment horizontal="left" vertical="center" wrapText="1"/>
    </xf>
    <xf numFmtId="0" fontId="19" fillId="33" borderId="0" xfId="0" applyFont="1" applyFill="1" applyBorder="1" applyAlignment="1">
      <alignment horizontal="center" vertical="top" wrapText="1"/>
    </xf>
    <xf numFmtId="0" fontId="18" fillId="33" borderId="0" xfId="0" applyFont="1" applyFill="1" applyBorder="1" applyAlignment="1">
      <alignment horizontal="left" vertical="top" wrapText="1" indent="1"/>
    </xf>
    <xf numFmtId="0" fontId="0" fillId="33" borderId="0" xfId="0" applyFill="1" applyBorder="1" applyAlignment="1">
      <alignment horizontal="left" vertical="top"/>
    </xf>
    <xf numFmtId="167" fontId="70" fillId="8" borderId="19" xfId="1" applyNumberFormat="1" applyFont="1" applyFill="1" applyBorder="1"/>
    <xf numFmtId="167" fontId="40" fillId="2" borderId="19" xfId="0" applyNumberFormat="1" applyFont="1" applyFill="1" applyBorder="1" applyAlignment="1">
      <alignment horizontal="left" vertical="center" wrapText="1"/>
    </xf>
    <xf numFmtId="0" fontId="0" fillId="3" borderId="7" xfId="0"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43" fontId="44" fillId="8" borderId="23" xfId="1" applyFont="1" applyFill="1" applyBorder="1"/>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10" fillId="2" borderId="2" xfId="0" quotePrefix="1" applyFont="1" applyFill="1" applyBorder="1" applyAlignment="1">
      <alignment horizontal="center" vertical="top" wrapText="1"/>
    </xf>
    <xf numFmtId="0" fontId="0" fillId="0" borderId="0" xfId="0" applyFill="1" applyBorder="1" applyAlignment="1">
      <alignment horizontal="left" vertical="top" wrapText="1"/>
    </xf>
    <xf numFmtId="166" fontId="79" fillId="3" borderId="1" xfId="0" applyNumberFormat="1" applyFont="1" applyFill="1" applyBorder="1" applyAlignment="1">
      <alignment horizontal="center" vertical="top" shrinkToFit="1"/>
    </xf>
    <xf numFmtId="0" fontId="36" fillId="31" borderId="0" xfId="0" applyFont="1" applyFill="1" applyBorder="1" applyAlignment="1">
      <alignment horizontal="left" vertical="top"/>
    </xf>
    <xf numFmtId="0" fontId="0" fillId="2" borderId="0" xfId="0" applyFill="1" applyBorder="1" applyAlignment="1">
      <alignment horizontal="center" wrapText="1"/>
    </xf>
    <xf numFmtId="0" fontId="10" fillId="31" borderId="2" xfId="0" applyFont="1" applyFill="1" applyBorder="1" applyAlignment="1">
      <alignment horizontal="center" vertical="top" wrapText="1"/>
    </xf>
    <xf numFmtId="0" fontId="0" fillId="2" borderId="3" xfId="0" applyFill="1" applyBorder="1" applyAlignment="1">
      <alignment horizontal="left" wrapText="1"/>
    </xf>
    <xf numFmtId="0" fontId="44" fillId="8" borderId="19" xfId="0" applyFont="1" applyFill="1" applyBorder="1"/>
    <xf numFmtId="0" fontId="82" fillId="8" borderId="19" xfId="0" applyFont="1" applyFill="1" applyBorder="1" applyAlignment="1">
      <alignment horizontal="left"/>
    </xf>
    <xf numFmtId="0" fontId="11" fillId="31" borderId="1" xfId="0" applyFont="1" applyFill="1" applyBorder="1" applyAlignment="1">
      <alignment horizontal="center" vertical="top" wrapText="1"/>
    </xf>
    <xf numFmtId="166" fontId="0" fillId="31" borderId="0" xfId="0" applyNumberFormat="1" applyFill="1" applyBorder="1" applyAlignment="1">
      <alignment horizontal="left" vertical="top"/>
    </xf>
    <xf numFmtId="0" fontId="0" fillId="0" borderId="4" xfId="0"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9" fillId="0" borderId="0" xfId="0" applyFont="1" applyFill="1" applyBorder="1" applyAlignment="1">
      <alignment horizontal="center" vertical="top" wrapText="1"/>
    </xf>
    <xf numFmtId="0" fontId="0" fillId="2" borderId="7" xfId="0" applyFill="1" applyBorder="1" applyAlignment="1">
      <alignment horizontal="left" vertical="center" wrapText="1"/>
    </xf>
    <xf numFmtId="168" fontId="44" fillId="3" borderId="2" xfId="0" applyNumberFormat="1" applyFont="1" applyFill="1" applyBorder="1" applyAlignment="1">
      <alignment horizontal="center" vertical="top" wrapText="1"/>
    </xf>
    <xf numFmtId="168" fontId="44" fillId="3" borderId="3" xfId="0" applyNumberFormat="1" applyFont="1" applyFill="1" applyBorder="1" applyAlignment="1">
      <alignment horizontal="center"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wrapText="1"/>
    </xf>
    <xf numFmtId="43" fontId="36" fillId="2" borderId="1" xfId="0" applyNumberFormat="1" applyFont="1" applyFill="1" applyBorder="1" applyAlignment="1">
      <alignment horizontal="left" vertical="center" wrapText="1"/>
    </xf>
    <xf numFmtId="0" fontId="0" fillId="8" borderId="8" xfId="0" applyFill="1" applyBorder="1" applyAlignment="1">
      <alignment horizontal="center" vertical="center" wrapText="1"/>
    </xf>
    <xf numFmtId="167" fontId="36" fillId="2" borderId="15" xfId="0" applyNumberFormat="1" applyFont="1" applyFill="1" applyBorder="1" applyAlignment="1">
      <alignment horizontal="left" vertical="center" wrapText="1"/>
    </xf>
    <xf numFmtId="169" fontId="36" fillId="2" borderId="41" xfId="0" applyNumberFormat="1" applyFont="1" applyFill="1" applyBorder="1" applyAlignment="1">
      <alignment horizontal="left" vertical="center" wrapText="1"/>
    </xf>
    <xf numFmtId="43" fontId="69" fillId="3" borderId="1" xfId="1" applyFont="1" applyFill="1" applyBorder="1" applyAlignment="1">
      <alignment horizontal="center" vertical="top" wrapText="1"/>
    </xf>
    <xf numFmtId="0" fontId="76" fillId="0" borderId="53" xfId="4" quotePrefix="1" applyFont="1" applyFill="1" applyBorder="1" applyAlignment="1" applyProtection="1">
      <alignment horizontal="right"/>
      <protection locked="0"/>
    </xf>
    <xf numFmtId="169" fontId="36" fillId="2" borderId="1" xfId="0" applyNumberFormat="1" applyFont="1" applyFill="1" applyBorder="1" applyAlignment="1">
      <alignment horizontal="left" vertical="center" wrapText="1"/>
    </xf>
    <xf numFmtId="0" fontId="44" fillId="0" borderId="53" xfId="0" quotePrefix="1" applyFont="1" applyFill="1" applyBorder="1" applyAlignment="1" applyProtection="1">
      <alignment horizontal="right"/>
      <protection locked="0"/>
    </xf>
    <xf numFmtId="0" fontId="36" fillId="8" borderId="1" xfId="0" applyFont="1" applyFill="1" applyBorder="1" applyAlignment="1">
      <alignment horizontal="left" vertical="center" wrapText="1"/>
    </xf>
    <xf numFmtId="167" fontId="0" fillId="3" borderId="2" xfId="0" applyNumberFormat="1" applyFill="1" applyBorder="1" applyAlignment="1">
      <alignment horizontal="center" vertical="top" wrapText="1"/>
    </xf>
    <xf numFmtId="0" fontId="0" fillId="2" borderId="4" xfId="0" applyFill="1" applyBorder="1" applyAlignment="1">
      <alignment horizontal="left" vertical="center" wrapText="1"/>
    </xf>
    <xf numFmtId="4" fontId="69" fillId="8" borderId="19" xfId="0" applyNumberFormat="1" applyFont="1" applyFill="1" applyBorder="1" applyAlignment="1" applyProtection="1">
      <protection locked="0"/>
    </xf>
    <xf numFmtId="0" fontId="0" fillId="8" borderId="8" xfId="0"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19" xfId="0" applyFont="1" applyFill="1" applyBorder="1" applyAlignment="1">
      <alignment horizontal="left" vertical="center" wrapText="1"/>
    </xf>
    <xf numFmtId="169" fontId="86" fillId="2" borderId="1" xfId="0" applyNumberFormat="1" applyFont="1" applyFill="1" applyBorder="1" applyAlignment="1">
      <alignment horizontal="left" vertical="center" wrapText="1"/>
    </xf>
    <xf numFmtId="4" fontId="70" fillId="8" borderId="19" xfId="0" applyNumberFormat="1" applyFont="1" applyFill="1" applyBorder="1" applyAlignment="1" applyProtection="1">
      <protection locked="0"/>
    </xf>
    <xf numFmtId="4" fontId="71" fillId="8" borderId="19" xfId="4" applyNumberFormat="1" applyFont="1" applyFill="1" applyBorder="1" applyAlignment="1" applyProtection="1">
      <protection locked="0"/>
    </xf>
    <xf numFmtId="0" fontId="38" fillId="8" borderId="37" xfId="0" applyFont="1" applyFill="1" applyBorder="1" applyAlignment="1"/>
    <xf numFmtId="0" fontId="70" fillId="0" borderId="19" xfId="0" applyFont="1" applyBorder="1"/>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1" fontId="15" fillId="4" borderId="3" xfId="0" applyNumberFormat="1" applyFont="1" applyFill="1" applyBorder="1" applyAlignment="1">
      <alignment horizontal="center" vertical="top" shrinkToFit="1"/>
    </xf>
    <xf numFmtId="0" fontId="0" fillId="2" borderId="3" xfId="0" applyFill="1" applyBorder="1" applyAlignment="1">
      <alignment horizont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0" fillId="2" borderId="3" xfId="0" applyFill="1" applyBorder="1" applyAlignment="1">
      <alignment horizontal="left" vertical="center" wrapText="1"/>
    </xf>
    <xf numFmtId="4" fontId="84" fillId="8" borderId="19" xfId="4" applyNumberFormat="1" applyFont="1" applyFill="1" applyBorder="1" applyAlignment="1" applyProtection="1">
      <protection locked="0"/>
    </xf>
    <xf numFmtId="0" fontId="18"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18" fillId="3" borderId="6" xfId="0" applyFont="1" applyFill="1" applyBorder="1" applyAlignment="1">
      <alignment horizontal="right" vertical="top" wrapText="1" indent="1"/>
    </xf>
    <xf numFmtId="0" fontId="18" fillId="3" borderId="0" xfId="0" applyFont="1" applyFill="1" applyBorder="1" applyAlignment="1">
      <alignment horizontal="left" vertical="top" wrapText="1" indent="1"/>
    </xf>
    <xf numFmtId="0" fontId="38" fillId="8" borderId="39" xfId="0" applyFont="1" applyFill="1" applyBorder="1" applyAlignment="1"/>
    <xf numFmtId="4" fontId="69" fillId="8" borderId="48" xfId="0" applyNumberFormat="1" applyFont="1" applyFill="1" applyBorder="1" applyAlignment="1" applyProtection="1">
      <protection locked="0"/>
    </xf>
    <xf numFmtId="0" fontId="10" fillId="31" borderId="2" xfId="0" quotePrefix="1" applyFont="1" applyFill="1" applyBorder="1" applyAlignment="1">
      <alignment horizontal="center" vertical="top" wrapText="1"/>
    </xf>
    <xf numFmtId="0" fontId="40" fillId="8" borderId="19" xfId="0" applyFont="1" applyFill="1" applyBorder="1" applyAlignment="1">
      <alignment horizontal="left" wrapText="1"/>
    </xf>
    <xf numFmtId="0" fontId="19" fillId="0" borderId="0" xfId="0" applyFont="1" applyFill="1" applyBorder="1" applyAlignment="1">
      <alignment horizontal="center" vertical="top" wrapText="1"/>
    </xf>
    <xf numFmtId="0" fontId="0" fillId="0" borderId="0" xfId="0" applyFill="1" applyBorder="1" applyAlignment="1">
      <alignment horizontal="left" wrapText="1"/>
    </xf>
    <xf numFmtId="0" fontId="0" fillId="2" borderId="3" xfId="0" applyFill="1" applyBorder="1" applyAlignment="1">
      <alignment horizontal="left" vertical="center" wrapText="1"/>
    </xf>
    <xf numFmtId="43" fontId="40" fillId="2" borderId="15" xfId="0" applyNumberFormat="1" applyFont="1" applyFill="1" applyBorder="1" applyAlignment="1">
      <alignment horizontal="left" wrapText="1"/>
    </xf>
    <xf numFmtId="2" fontId="0" fillId="2" borderId="1" xfId="0" applyNumberFormat="1" applyFill="1" applyBorder="1" applyAlignment="1">
      <alignment horizontal="right" vertical="top"/>
    </xf>
    <xf numFmtId="167" fontId="87" fillId="8" borderId="19" xfId="1" applyNumberFormat="1" applyFont="1" applyFill="1" applyBorder="1"/>
    <xf numFmtId="169" fontId="88" fillId="2" borderId="1" xfId="0" applyNumberFormat="1" applyFont="1" applyFill="1" applyBorder="1" applyAlignment="1">
      <alignment horizontal="left" vertical="center" wrapText="1"/>
    </xf>
    <xf numFmtId="0" fontId="44" fillId="31" borderId="53" xfId="4" applyFont="1" applyFill="1" applyBorder="1" applyAlignment="1" applyProtection="1">
      <alignment horizontal="right"/>
      <protection locked="0"/>
    </xf>
    <xf numFmtId="43" fontId="86" fillId="2" borderId="19" xfId="0" applyNumberFormat="1" applyFont="1" applyFill="1" applyBorder="1" applyAlignment="1">
      <alignment horizontal="left" vertical="center" wrapText="1"/>
    </xf>
    <xf numFmtId="0" fontId="83" fillId="3" borderId="1" xfId="0" applyFont="1" applyFill="1" applyBorder="1" applyAlignment="1">
      <alignment horizontal="center" vertical="top" wrapText="1"/>
    </xf>
    <xf numFmtId="0" fontId="0" fillId="31" borderId="0" xfId="0" applyFill="1" applyBorder="1" applyAlignment="1">
      <alignment horizontal="left" vertical="center" wrapText="1"/>
    </xf>
    <xf numFmtId="0" fontId="19" fillId="31" borderId="0" xfId="0" applyFont="1" applyFill="1" applyBorder="1" applyAlignment="1">
      <alignment horizontal="center" vertical="top" wrapText="1"/>
    </xf>
    <xf numFmtId="0" fontId="18" fillId="31" borderId="0" xfId="0" applyFont="1" applyFill="1" applyBorder="1" applyAlignment="1">
      <alignment horizontal="left" vertical="top" wrapText="1" indent="1"/>
    </xf>
    <xf numFmtId="0" fontId="0" fillId="8" borderId="19" xfId="0" applyFill="1" applyBorder="1" applyAlignment="1">
      <alignment horizontal="center" wrapText="1"/>
    </xf>
    <xf numFmtId="0" fontId="44" fillId="8" borderId="1" xfId="0" applyFont="1" applyFill="1" applyBorder="1" applyAlignment="1">
      <alignment horizontal="center" wrapText="1"/>
    </xf>
    <xf numFmtId="0" fontId="19" fillId="0" borderId="2" xfId="0" applyFont="1" applyFill="1" applyBorder="1" applyAlignment="1">
      <alignment horizontal="left" vertical="top" wrapText="1" indent="1"/>
    </xf>
    <xf numFmtId="0" fontId="18" fillId="2" borderId="3" xfId="0" applyFont="1" applyFill="1" applyBorder="1" applyAlignment="1">
      <alignment horizontal="center" vertical="top" wrapText="1"/>
    </xf>
    <xf numFmtId="0" fontId="19" fillId="0" borderId="14" xfId="0" applyFont="1" applyFill="1" applyBorder="1" applyAlignment="1">
      <alignment horizontal="center" vertical="top" wrapText="1"/>
    </xf>
    <xf numFmtId="0" fontId="0" fillId="0" borderId="19" xfId="0"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19"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19" fillId="3" borderId="19" xfId="0" applyFont="1" applyFill="1" applyBorder="1" applyAlignment="1">
      <alignment horizontal="left" vertical="center" wrapText="1" indent="1"/>
    </xf>
    <xf numFmtId="0" fontId="44" fillId="3" borderId="19" xfId="0" applyFont="1" applyFill="1" applyBorder="1" applyAlignment="1">
      <alignment horizontal="center" vertical="top" wrapText="1"/>
    </xf>
    <xf numFmtId="2" fontId="72" fillId="3" borderId="19" xfId="0" applyNumberFormat="1" applyFont="1" applyFill="1" applyBorder="1" applyAlignment="1">
      <alignment horizontal="center" vertical="top" wrapText="1"/>
    </xf>
    <xf numFmtId="166" fontId="0" fillId="3" borderId="19" xfId="0" applyNumberFormat="1" applyFill="1" applyBorder="1" applyAlignment="1">
      <alignment horizontal="center" vertical="top" wrapText="1"/>
    </xf>
    <xf numFmtId="0" fontId="18" fillId="3" borderId="19" xfId="0" applyFont="1" applyFill="1" applyBorder="1" applyAlignment="1">
      <alignment horizontal="right" vertical="top" wrapText="1" indent="1"/>
    </xf>
    <xf numFmtId="0" fontId="18" fillId="3" borderId="19" xfId="0" applyFont="1" applyFill="1" applyBorder="1" applyAlignment="1">
      <alignment horizontal="left" vertical="top" wrapText="1" indent="1"/>
    </xf>
    <xf numFmtId="2" fontId="0" fillId="3" borderId="19" xfId="0" applyNumberFormat="1" applyFill="1" applyBorder="1" applyAlignment="1">
      <alignment horizontal="center" vertical="top" wrapText="1"/>
    </xf>
    <xf numFmtId="0" fontId="18" fillId="3" borderId="19" xfId="0" applyFont="1" applyFill="1" applyBorder="1" applyAlignment="1">
      <alignment horizontal="center" vertical="top" wrapText="1"/>
    </xf>
    <xf numFmtId="0" fontId="0" fillId="3" borderId="19" xfId="0" applyFill="1" applyBorder="1" applyAlignment="1">
      <alignment horizontal="center" vertical="top" wrapText="1"/>
    </xf>
    <xf numFmtId="0" fontId="0" fillId="0" borderId="59" xfId="0" applyFill="1" applyBorder="1" applyAlignment="1">
      <alignment horizontal="left" vertical="top" wrapText="1" indent="1"/>
    </xf>
    <xf numFmtId="0" fontId="19" fillId="0" borderId="60" xfId="0" applyFont="1" applyFill="1" applyBorder="1" applyAlignment="1">
      <alignment horizontal="left" vertical="top" wrapText="1" indent="1"/>
    </xf>
    <xf numFmtId="0" fontId="0" fillId="0" borderId="60" xfId="0" applyFill="1" applyBorder="1" applyAlignment="1">
      <alignment horizontal="left" vertical="top"/>
    </xf>
    <xf numFmtId="0" fontId="0" fillId="0" borderId="61" xfId="0" applyFill="1" applyBorder="1" applyAlignment="1">
      <alignment horizontal="left" vertical="top"/>
    </xf>
    <xf numFmtId="0" fontId="0" fillId="0" borderId="63" xfId="0" applyFill="1" applyBorder="1" applyAlignment="1">
      <alignment horizontal="left" vertical="top"/>
    </xf>
    <xf numFmtId="0" fontId="19" fillId="0" borderId="62" xfId="0" applyFont="1" applyFill="1" applyBorder="1" applyAlignment="1">
      <alignment horizontal="left" vertical="top" wrapText="1" indent="1"/>
    </xf>
    <xf numFmtId="0" fontId="0" fillId="0" borderId="62" xfId="0" applyFill="1" applyBorder="1" applyAlignment="1">
      <alignment horizontal="left" wrapText="1"/>
    </xf>
    <xf numFmtId="0" fontId="19" fillId="0" borderId="62" xfId="0" applyFont="1" applyFill="1" applyBorder="1" applyAlignment="1">
      <alignment horizontal="center" vertical="center" wrapText="1"/>
    </xf>
    <xf numFmtId="0" fontId="19" fillId="3" borderId="63" xfId="0" applyFont="1" applyFill="1" applyBorder="1" applyAlignment="1">
      <alignment horizontal="left" vertical="center" wrapText="1" indent="1"/>
    </xf>
    <xf numFmtId="0" fontId="38" fillId="0" borderId="62" xfId="0" applyFont="1" applyFill="1" applyBorder="1"/>
    <xf numFmtId="0" fontId="18" fillId="2" borderId="63" xfId="0" applyFont="1" applyFill="1" applyBorder="1" applyAlignment="1">
      <alignment horizontal="center" vertical="top" wrapText="1"/>
    </xf>
    <xf numFmtId="0" fontId="38" fillId="0" borderId="62" xfId="0" applyFont="1" applyBorder="1"/>
    <xf numFmtId="0" fontId="37" fillId="0" borderId="64" xfId="0" applyFont="1" applyFill="1" applyBorder="1"/>
    <xf numFmtId="0" fontId="40" fillId="2" borderId="65" xfId="0" applyFont="1" applyFill="1" applyBorder="1" applyAlignment="1">
      <alignment horizontal="left" vertical="center" wrapText="1"/>
    </xf>
    <xf numFmtId="167" fontId="40" fillId="2" borderId="65" xfId="0" applyNumberFormat="1" applyFont="1" applyFill="1" applyBorder="1" applyAlignment="1">
      <alignment horizontal="left" vertical="center" wrapText="1"/>
    </xf>
    <xf numFmtId="43" fontId="40" fillId="2" borderId="65" xfId="0" applyNumberFormat="1" applyFont="1" applyFill="1" applyBorder="1" applyAlignment="1">
      <alignment horizontal="left" vertical="center" wrapText="1"/>
    </xf>
    <xf numFmtId="43" fontId="40" fillId="2" borderId="66" xfId="0" applyNumberFormat="1" applyFont="1" applyFill="1" applyBorder="1" applyAlignment="1">
      <alignment horizontal="left" vertical="center" wrapText="1"/>
    </xf>
    <xf numFmtId="0" fontId="0" fillId="8" borderId="1" xfId="0" applyFill="1" applyBorder="1" applyAlignment="1">
      <alignment horizontal="left" wrapText="1"/>
    </xf>
    <xf numFmtId="1" fontId="72" fillId="8" borderId="1" xfId="0" applyNumberFormat="1" applyFont="1" applyFill="1" applyBorder="1" applyAlignment="1">
      <alignment horizontal="center" vertical="top" shrinkToFit="1"/>
    </xf>
    <xf numFmtId="0" fontId="11" fillId="2" borderId="3"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quotePrefix="1" applyFont="1" applyFill="1" applyBorder="1" applyAlignment="1">
      <alignment horizontal="center" vertical="top" wrapText="1"/>
    </xf>
    <xf numFmtId="0" fontId="0" fillId="0" borderId="15" xfId="0" applyFill="1" applyBorder="1" applyAlignment="1">
      <alignment horizontal="center" vertical="top" wrapText="1"/>
    </xf>
    <xf numFmtId="0" fontId="11" fillId="2" borderId="3" xfId="0" applyFont="1" applyFill="1" applyBorder="1" applyAlignment="1">
      <alignment horizontal="center" vertical="top" wrapText="1"/>
    </xf>
    <xf numFmtId="0" fontId="11" fillId="0" borderId="3" xfId="0" applyFont="1" applyFill="1" applyBorder="1" applyAlignment="1">
      <alignment horizontal="center" vertical="top" wrapText="1"/>
    </xf>
    <xf numFmtId="0" fontId="0" fillId="2" borderId="3" xfId="0" applyFill="1" applyBorder="1" applyAlignment="1">
      <alignment horizont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1" fontId="15" fillId="4" borderId="3" xfId="0" applyNumberFormat="1" applyFont="1" applyFill="1" applyBorder="1" applyAlignment="1">
      <alignment horizontal="center" vertical="top" shrinkToFit="1"/>
    </xf>
    <xf numFmtId="1" fontId="15" fillId="4" borderId="19" xfId="0" applyNumberFormat="1" applyFont="1" applyFill="1" applyBorder="1" applyAlignment="1">
      <alignment horizontal="center" vertical="top" shrinkToFi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1" fontId="68" fillId="7" borderId="1" xfId="0" applyNumberFormat="1" applyFont="1" applyFill="1" applyBorder="1" applyAlignment="1">
      <alignment horizontal="center" vertical="top" shrinkToFit="1"/>
    </xf>
    <xf numFmtId="4" fontId="70" fillId="8" borderId="37" xfId="0" applyNumberFormat="1" applyFont="1" applyFill="1" applyBorder="1" applyAlignment="1" applyProtection="1">
      <protection locked="0"/>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67" fontId="70" fillId="31" borderId="19" xfId="1" applyNumberFormat="1" applyFont="1" applyFill="1" applyBorder="1"/>
    <xf numFmtId="0" fontId="0" fillId="8" borderId="40" xfId="0" applyFill="1" applyBorder="1" applyAlignment="1">
      <alignment horizontal="center" wrapText="1"/>
    </xf>
    <xf numFmtId="0" fontId="45" fillId="8" borderId="1" xfId="0" applyFont="1" applyFill="1" applyBorder="1" applyAlignment="1">
      <alignment horizontal="center" wrapText="1"/>
    </xf>
    <xf numFmtId="0" fontId="45" fillId="8" borderId="1" xfId="0" applyFont="1" applyFill="1" applyBorder="1" applyAlignment="1">
      <alignment horizontal="left"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7"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70" fillId="0" borderId="19" xfId="0" applyFont="1" applyBorder="1"/>
    <xf numFmtId="0" fontId="0" fillId="2" borderId="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70" fillId="0" borderId="19" xfId="0" applyFont="1" applyFill="1" applyBorder="1"/>
    <xf numFmtId="0" fontId="70" fillId="0" borderId="53" xfId="0" applyFont="1" applyBorder="1"/>
    <xf numFmtId="0" fontId="36" fillId="2" borderId="15" xfId="0" applyFont="1" applyFill="1" applyBorder="1" applyAlignment="1">
      <alignment horizontal="left" vertical="center" wrapText="1"/>
    </xf>
    <xf numFmtId="0" fontId="0" fillId="3" borderId="8" xfId="0" applyFill="1" applyBorder="1" applyAlignment="1">
      <alignment horizontal="center" vertical="top" wrapText="1"/>
    </xf>
    <xf numFmtId="167" fontId="40" fillId="2" borderId="15" xfId="0" applyNumberFormat="1" applyFont="1" applyFill="1" applyBorder="1" applyAlignment="1">
      <alignment horizontal="left" vertical="center" wrapText="1"/>
    </xf>
    <xf numFmtId="0" fontId="40" fillId="2" borderId="15" xfId="0" applyFont="1"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167" fontId="0" fillId="3" borderId="8" xfId="0" applyNumberForma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48" xfId="0" applyFill="1" applyBorder="1" applyAlignment="1">
      <alignment horizontal="left" vertical="center" wrapText="1"/>
    </xf>
    <xf numFmtId="1" fontId="44" fillId="31" borderId="53" xfId="4" applyNumberFormat="1" applyFont="1" applyFill="1" applyBorder="1" applyAlignment="1" applyProtection="1">
      <alignment horizontal="right"/>
      <protection locked="0"/>
    </xf>
    <xf numFmtId="0" fontId="40" fillId="2" borderId="13" xfId="0" applyFont="1" applyFill="1" applyBorder="1" applyAlignment="1">
      <alignment horizontal="left" vertical="center" wrapText="1"/>
    </xf>
    <xf numFmtId="0" fontId="70" fillId="31" borderId="53" xfId="0" applyFont="1" applyFill="1" applyBorder="1"/>
    <xf numFmtId="3" fontId="0" fillId="0" borderId="0" xfId="0" applyNumberFormat="1" applyFill="1" applyBorder="1" applyAlignment="1">
      <alignment horizontal="left" vertical="top"/>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7"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70" fillId="0" borderId="19" xfId="0" applyFont="1" applyBorder="1"/>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38" xfId="0" applyFill="1" applyBorder="1" applyAlignment="1">
      <alignment horizontal="left" vertical="center" wrapText="1"/>
    </xf>
    <xf numFmtId="0" fontId="18" fillId="3" borderId="38" xfId="0" applyFont="1" applyFill="1" applyBorder="1" applyAlignment="1">
      <alignment horizontal="center" vertical="top" wrapText="1"/>
    </xf>
    <xf numFmtId="0" fontId="18" fillId="3" borderId="38" xfId="0" applyFont="1" applyFill="1" applyBorder="1" applyAlignment="1">
      <alignment horizontal="right" vertical="top" wrapText="1" indent="1"/>
    </xf>
    <xf numFmtId="0" fontId="18" fillId="3" borderId="38" xfId="0" applyFont="1" applyFill="1" applyBorder="1" applyAlignment="1">
      <alignment horizontal="left" vertical="top" wrapText="1" indent="1"/>
    </xf>
    <xf numFmtId="0" fontId="18" fillId="2" borderId="67" xfId="0" applyFont="1" applyFill="1" applyBorder="1" applyAlignment="1">
      <alignment horizontal="center" vertical="top" wrapText="1"/>
    </xf>
    <xf numFmtId="0" fontId="0" fillId="2" borderId="14" xfId="0" applyFill="1" applyBorder="1" applyAlignment="1">
      <alignment horizontal="left" vertical="center" wrapText="1"/>
    </xf>
    <xf numFmtId="1" fontId="89" fillId="31" borderId="53" xfId="4" quotePrefix="1" applyNumberFormat="1" applyFont="1" applyFill="1" applyBorder="1" applyAlignment="1" applyProtection="1">
      <alignment horizontal="right"/>
      <protection locked="0"/>
    </xf>
    <xf numFmtId="0" fontId="38" fillId="0" borderId="53" xfId="0" applyFont="1" applyFill="1" applyBorder="1"/>
    <xf numFmtId="0" fontId="89" fillId="0" borderId="19" xfId="4" quotePrefix="1" applyFont="1" applyFill="1" applyBorder="1" applyAlignment="1">
      <alignment horizontal="center" vertical="center"/>
    </xf>
    <xf numFmtId="1" fontId="70" fillId="31" borderId="53" xfId="4" quotePrefix="1" applyNumberFormat="1" applyFont="1" applyFill="1" applyBorder="1" applyAlignment="1" applyProtection="1">
      <alignment horizontal="right"/>
      <protection locked="0"/>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44" fillId="31" borderId="53" xfId="0" quotePrefix="1" applyFont="1" applyFill="1" applyBorder="1" applyAlignment="1" applyProtection="1">
      <alignment horizontal="right" vertical="center"/>
      <protection locked="0"/>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xf numFmtId="0" fontId="0" fillId="3" borderId="4" xfId="0" applyFill="1" applyBorder="1" applyAlignment="1">
      <alignment horizontal="center" vertical="top" wrapText="1"/>
    </xf>
    <xf numFmtId="0" fontId="18" fillId="3" borderId="7" xfId="0" applyFont="1" applyFill="1" applyBorder="1" applyAlignment="1">
      <alignment horizontal="right" vertical="top" wrapText="1" indent="1"/>
    </xf>
    <xf numFmtId="43" fontId="40" fillId="2" borderId="53" xfId="0" applyNumberFormat="1" applyFont="1" applyFill="1" applyBorder="1" applyAlignment="1">
      <alignment horizontal="left" vertical="center" wrapText="1"/>
    </xf>
    <xf numFmtId="0" fontId="18" fillId="3" borderId="7" xfId="0" applyFont="1" applyFill="1" applyBorder="1" applyAlignment="1">
      <alignment horizontal="left" vertical="top" wrapText="1" indent="1"/>
    </xf>
    <xf numFmtId="0" fontId="18" fillId="3" borderId="37" xfId="0" applyFont="1" applyFill="1" applyBorder="1" applyAlignment="1">
      <alignment horizontal="left" vertical="top" wrapText="1" indent="1"/>
    </xf>
    <xf numFmtId="0" fontId="0" fillId="3" borderId="52" xfId="0" applyFill="1" applyBorder="1" applyAlignment="1">
      <alignment vertical="top" wrapText="1"/>
    </xf>
    <xf numFmtId="0" fontId="18" fillId="3" borderId="37" xfId="0" applyFont="1" applyFill="1" applyBorder="1" applyAlignment="1">
      <alignment horizontal="right" vertical="top" wrapText="1" indent="1"/>
    </xf>
    <xf numFmtId="0" fontId="0" fillId="3" borderId="19" xfId="0" applyFill="1" applyBorder="1" applyAlignment="1">
      <alignment vertical="top" wrapText="1"/>
    </xf>
    <xf numFmtId="0" fontId="30" fillId="0" borderId="0" xfId="0" applyFont="1" applyFill="1" applyBorder="1" applyAlignment="1">
      <alignment horizontal="left" vertical="top"/>
    </xf>
    <xf numFmtId="0" fontId="0" fillId="0" borderId="4" xfId="0" applyFill="1" applyBorder="1" applyAlignment="1">
      <alignment horizontal="center" vertical="top" wrapText="1"/>
    </xf>
    <xf numFmtId="0" fontId="0" fillId="0" borderId="0" xfId="0" applyFill="1" applyBorder="1" applyAlignment="1">
      <alignment horizontal="left" wrapText="1"/>
    </xf>
    <xf numFmtId="0" fontId="0" fillId="0" borderId="19" xfId="0" applyFill="1" applyBorder="1" applyAlignment="1">
      <alignment horizontal="left" wrapText="1"/>
    </xf>
    <xf numFmtId="0" fontId="0" fillId="8" borderId="0" xfId="0" applyFill="1" applyBorder="1" applyAlignment="1">
      <alignment horizontal="left" vertical="top"/>
    </xf>
    <xf numFmtId="0" fontId="91" fillId="31" borderId="53" xfId="47" applyFont="1" applyFill="1" applyBorder="1" applyAlignment="1">
      <alignment horizontal="left" vertical="center" wrapText="1"/>
    </xf>
    <xf numFmtId="0" fontId="44" fillId="8" borderId="19" xfId="47" applyFont="1" applyFill="1" applyBorder="1" applyAlignment="1">
      <alignment horizontal="center" vertical="center" wrapText="1"/>
    </xf>
    <xf numFmtId="0" fontId="91" fillId="31" borderId="19" xfId="47" applyFont="1" applyFill="1" applyBorder="1" applyAlignment="1">
      <alignment horizontal="left" vertical="center" wrapText="1"/>
    </xf>
    <xf numFmtId="0" fontId="44" fillId="31" borderId="0" xfId="47" applyFont="1" applyFill="1" applyBorder="1" applyAlignment="1">
      <alignment horizontal="center" vertical="center" wrapText="1"/>
    </xf>
    <xf numFmtId="0" fontId="7" fillId="8" borderId="4" xfId="0" applyFont="1" applyFill="1" applyBorder="1" applyAlignment="1">
      <alignment horizontal="left" vertical="top" wrapText="1" indent="2"/>
    </xf>
    <xf numFmtId="10" fontId="44" fillId="8" borderId="19" xfId="47" applyNumberFormat="1" applyFont="1" applyFill="1" applyBorder="1" applyAlignment="1">
      <alignment horizontal="left" vertical="center" wrapText="1"/>
    </xf>
    <xf numFmtId="0" fontId="7" fillId="8" borderId="19" xfId="0" applyFont="1" applyFill="1" applyBorder="1" applyAlignment="1">
      <alignment horizontal="left" vertical="top" wrapText="1" indent="2"/>
    </xf>
    <xf numFmtId="0" fontId="44" fillId="31" borderId="19" xfId="47" applyFont="1" applyFill="1" applyBorder="1" applyAlignment="1">
      <alignment horizontal="left" wrapText="1"/>
    </xf>
    <xf numFmtId="0" fontId="87" fillId="31" borderId="19" xfId="47" applyFont="1" applyFill="1" applyBorder="1" applyAlignment="1">
      <alignment horizontal="center" vertical="center" wrapText="1"/>
    </xf>
    <xf numFmtId="0" fontId="92" fillId="31" borderId="19" xfId="0" applyFont="1" applyFill="1" applyBorder="1" applyAlignment="1">
      <alignment horizontal="left" vertical="center" wrapText="1"/>
    </xf>
    <xf numFmtId="0" fontId="44" fillId="31" borderId="19" xfId="0" applyFont="1" applyFill="1" applyBorder="1" applyAlignment="1">
      <alignment horizontal="center" vertical="center" wrapText="1"/>
    </xf>
    <xf numFmtId="0" fontId="45" fillId="31" borderId="68" xfId="0" applyFont="1" applyFill="1" applyBorder="1" applyAlignment="1">
      <alignment horizontal="left" vertical="top" wrapText="1"/>
    </xf>
    <xf numFmtId="0" fontId="92" fillId="31" borderId="71" xfId="0" applyFont="1" applyFill="1" applyBorder="1" applyAlignment="1">
      <alignment horizontal="left" vertical="center" wrapText="1"/>
    </xf>
    <xf numFmtId="0" fontId="44" fillId="31" borderId="19" xfId="0" applyFont="1" applyFill="1" applyBorder="1" applyAlignment="1">
      <alignment horizontal="left" wrapText="1"/>
    </xf>
    <xf numFmtId="0" fontId="45" fillId="31" borderId="4" xfId="0" applyFont="1" applyFill="1" applyBorder="1" applyAlignment="1">
      <alignment vertical="top" wrapText="1"/>
    </xf>
    <xf numFmtId="0" fontId="7" fillId="31" borderId="2" xfId="0" applyFont="1" applyFill="1" applyBorder="1" applyAlignment="1">
      <alignment horizontal="left" vertical="top" wrapText="1" indent="1"/>
    </xf>
    <xf numFmtId="0" fontId="92" fillId="31" borderId="19" xfId="0" applyFont="1" applyFill="1" applyBorder="1" applyAlignment="1">
      <alignment horizontal="left" vertical="top" wrapText="1"/>
    </xf>
    <xf numFmtId="0" fontId="93" fillId="31" borderId="19" xfId="0" applyFont="1" applyFill="1" applyBorder="1" applyAlignment="1">
      <alignment horizontal="left" vertical="top" wrapText="1" indent="1"/>
    </xf>
    <xf numFmtId="0" fontId="87" fillId="31" borderId="19" xfId="0" applyFont="1" applyFill="1" applyBorder="1" applyAlignment="1">
      <alignment horizontal="left" vertical="top" wrapText="1"/>
    </xf>
    <xf numFmtId="0" fontId="44" fillId="31" borderId="19" xfId="0" applyFont="1" applyFill="1" applyBorder="1" applyAlignment="1">
      <alignment horizontal="left" vertical="top" wrapText="1"/>
    </xf>
    <xf numFmtId="0" fontId="45" fillId="31" borderId="19" xfId="0" applyFont="1" applyFill="1" applyBorder="1" applyAlignment="1">
      <alignment vertical="top" wrapText="1"/>
    </xf>
    <xf numFmtId="0" fontId="7" fillId="31" borderId="2" xfId="0" applyFont="1" applyFill="1" applyBorder="1" applyAlignment="1">
      <alignment horizontal="left" vertical="center" wrapText="1" indent="1"/>
    </xf>
    <xf numFmtId="0" fontId="44" fillId="8" borderId="24"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19" xfId="0" applyFont="1" applyFill="1" applyBorder="1" applyAlignment="1">
      <alignment horizontal="left" vertical="top" wrapText="1"/>
    </xf>
    <xf numFmtId="0" fontId="94" fillId="31" borderId="19" xfId="47" applyFont="1" applyFill="1" applyBorder="1" applyAlignment="1">
      <alignment vertical="center" wrapText="1"/>
    </xf>
    <xf numFmtId="0" fontId="92" fillId="31" borderId="0" xfId="0" applyFont="1" applyFill="1" applyBorder="1" applyAlignment="1">
      <alignment horizontal="left" vertical="top" wrapText="1"/>
    </xf>
    <xf numFmtId="0" fontId="44" fillId="31" borderId="19" xfId="0" applyFont="1" applyFill="1" applyBorder="1" applyAlignment="1">
      <alignment horizontal="left" vertical="center" wrapText="1"/>
    </xf>
    <xf numFmtId="0" fontId="7" fillId="31" borderId="4" xfId="0" applyFont="1" applyFill="1" applyBorder="1" applyAlignment="1">
      <alignment horizontal="left" vertical="top" wrapText="1" indent="2"/>
    </xf>
    <xf numFmtId="0" fontId="7" fillId="31" borderId="19" xfId="0" applyFont="1" applyFill="1" applyBorder="1" applyAlignment="1">
      <alignment horizontal="left" vertical="top" wrapText="1" indent="2"/>
    </xf>
    <xf numFmtId="0" fontId="92" fillId="8" borderId="0" xfId="0" applyFont="1" applyFill="1" applyBorder="1" applyAlignment="1">
      <alignment horizontal="left" vertical="top" wrapText="1"/>
    </xf>
    <xf numFmtId="9" fontId="8" fillId="8" borderId="19" xfId="0" applyNumberFormat="1" applyFont="1" applyFill="1" applyBorder="1" applyAlignment="1">
      <alignment horizontal="center" vertical="center" wrapText="1"/>
    </xf>
    <xf numFmtId="10" fontId="8" fillId="8" borderId="19" xfId="0" applyNumberFormat="1" applyFont="1" applyFill="1" applyBorder="1" applyAlignment="1">
      <alignment horizontal="center" vertical="center" wrapText="1"/>
    </xf>
    <xf numFmtId="0" fontId="44" fillId="31" borderId="2" xfId="0" applyFont="1" applyFill="1" applyBorder="1" applyAlignment="1">
      <alignment horizontal="left" wrapText="1"/>
    </xf>
    <xf numFmtId="0" fontId="44" fillId="31" borderId="3" xfId="0" applyFont="1" applyFill="1" applyBorder="1" applyAlignment="1">
      <alignment horizontal="left" wrapText="1"/>
    </xf>
    <xf numFmtId="10" fontId="8" fillId="8" borderId="38" xfId="0" applyNumberFormat="1" applyFont="1" applyFill="1" applyBorder="1" applyAlignment="1">
      <alignment horizontal="center" vertical="center" wrapText="1"/>
    </xf>
    <xf numFmtId="0" fontId="8" fillId="31" borderId="23" xfId="0" applyFont="1" applyFill="1" applyBorder="1" applyAlignment="1">
      <alignment horizontal="center" vertical="top" wrapText="1"/>
    </xf>
    <xf numFmtId="0" fontId="8" fillId="31" borderId="37" xfId="0" applyFont="1" applyFill="1" applyBorder="1" applyAlignment="1">
      <alignment horizontal="center" vertical="top" wrapText="1"/>
    </xf>
    <xf numFmtId="0" fontId="44" fillId="31" borderId="1" xfId="0" applyFont="1" applyFill="1" applyBorder="1" applyAlignment="1">
      <alignment horizontal="center" vertical="center" wrapText="1"/>
    </xf>
    <xf numFmtId="0" fontId="92" fillId="31" borderId="38" xfId="0" applyFont="1" applyFill="1" applyBorder="1" applyAlignment="1">
      <alignment horizontal="left" vertical="center" wrapText="1"/>
    </xf>
    <xf numFmtId="0" fontId="44" fillId="31" borderId="4" xfId="0" applyFont="1" applyFill="1" applyBorder="1" applyAlignment="1">
      <alignment horizontal="left" vertical="center" wrapText="1"/>
    </xf>
    <xf numFmtId="0" fontId="44" fillId="31" borderId="0" xfId="0" applyFont="1" applyFill="1" applyBorder="1" applyAlignment="1">
      <alignment horizontal="center" vertical="center" wrapText="1"/>
    </xf>
    <xf numFmtId="0" fontId="44" fillId="31" borderId="37" xfId="0" applyFont="1" applyFill="1" applyBorder="1" applyAlignment="1">
      <alignment horizontal="center" vertical="center" wrapText="1"/>
    </xf>
    <xf numFmtId="0" fontId="92" fillId="8" borderId="19" xfId="0" applyFont="1" applyFill="1" applyBorder="1" applyAlignment="1">
      <alignment horizontal="left" vertical="top" wrapText="1"/>
    </xf>
    <xf numFmtId="0" fontId="92" fillId="8" borderId="52" xfId="0" applyFont="1" applyFill="1" applyBorder="1" applyAlignment="1">
      <alignment horizontal="left" vertical="top" wrapText="1"/>
    </xf>
    <xf numFmtId="0" fontId="44" fillId="8" borderId="4"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8" fillId="31" borderId="0" xfId="0" applyFont="1" applyFill="1" applyBorder="1" applyAlignment="1">
      <alignment horizontal="center" vertical="top" wrapText="1"/>
    </xf>
    <xf numFmtId="0" fontId="66" fillId="31" borderId="0" xfId="0" applyFont="1" applyFill="1" applyBorder="1" applyAlignment="1">
      <alignment horizontal="left" vertical="top" wrapText="1"/>
    </xf>
    <xf numFmtId="0" fontId="7" fillId="31" borderId="0" xfId="0" applyFont="1" applyFill="1" applyBorder="1" applyAlignment="1">
      <alignment horizontal="left" vertical="top" wrapText="1" indent="2"/>
    </xf>
    <xf numFmtId="0" fontId="92" fillId="31" borderId="0" xfId="0" applyFont="1" applyFill="1" applyBorder="1" applyAlignment="1">
      <alignment horizontal="left" vertical="center" wrapText="1"/>
    </xf>
    <xf numFmtId="0" fontId="0" fillId="8" borderId="15" xfId="0" applyFill="1" applyBorder="1" applyAlignment="1">
      <alignment horizontal="left" vertical="top" wrapText="1"/>
    </xf>
    <xf numFmtId="0" fontId="7" fillId="2" borderId="15" xfId="0" applyFont="1" applyFill="1" applyBorder="1" applyAlignment="1">
      <alignment horizontal="left" vertical="top" wrapText="1" indent="2"/>
    </xf>
    <xf numFmtId="9" fontId="44" fillId="8" borderId="2" xfId="0" applyNumberFormat="1" applyFont="1" applyFill="1" applyBorder="1" applyAlignment="1">
      <alignment horizontal="center" vertical="center" wrapText="1"/>
    </xf>
    <xf numFmtId="0" fontId="44" fillId="31" borderId="74" xfId="0" applyFont="1" applyFill="1" applyBorder="1" applyAlignment="1">
      <alignment horizontal="left" wrapText="1"/>
    </xf>
    <xf numFmtId="0" fontId="44" fillId="8" borderId="74" xfId="0" applyFont="1" applyFill="1" applyBorder="1" applyAlignment="1">
      <alignment horizontal="left" wrapText="1"/>
    </xf>
    <xf numFmtId="0" fontId="7" fillId="8" borderId="4" xfId="0" applyFont="1" applyFill="1" applyBorder="1" applyAlignment="1">
      <alignment horizontal="left" vertical="top" wrapText="1" indent="1"/>
    </xf>
    <xf numFmtId="9" fontId="44" fillId="8" borderId="1" xfId="0" applyNumberFormat="1" applyFont="1" applyFill="1" applyBorder="1" applyAlignment="1">
      <alignment horizontal="center" vertical="center" wrapText="1"/>
    </xf>
    <xf numFmtId="9" fontId="8" fillId="8" borderId="4" xfId="0" applyNumberFormat="1" applyFont="1" applyFill="1" applyBorder="1" applyAlignment="1">
      <alignment horizontal="center" vertical="center" wrapText="1"/>
    </xf>
    <xf numFmtId="0" fontId="7" fillId="31" borderId="1" xfId="0" applyFont="1" applyFill="1" applyBorder="1" applyAlignment="1">
      <alignment horizontal="left" vertical="top" wrapText="1" indent="1"/>
    </xf>
    <xf numFmtId="0" fontId="7" fillId="31" borderId="14" xfId="0" applyFont="1" applyFill="1" applyBorder="1" applyAlignment="1">
      <alignment horizontal="left" vertical="top" wrapText="1" indent="1"/>
    </xf>
    <xf numFmtId="0" fontId="44" fillId="31" borderId="2" xfId="0" applyFont="1" applyFill="1" applyBorder="1" applyAlignment="1">
      <alignment horizontal="center" vertical="top" wrapText="1"/>
    </xf>
    <xf numFmtId="0" fontId="7" fillId="31" borderId="4" xfId="0" applyFont="1" applyFill="1" applyBorder="1" applyAlignment="1">
      <alignment horizontal="center" vertical="top" wrapText="1"/>
    </xf>
    <xf numFmtId="0" fontId="7" fillId="31" borderId="1" xfId="0" applyFont="1" applyFill="1" applyBorder="1" applyAlignment="1">
      <alignment horizontal="center" vertical="top" wrapText="1"/>
    </xf>
    <xf numFmtId="0" fontId="7" fillId="31" borderId="14" xfId="0" applyFont="1" applyFill="1" applyBorder="1" applyAlignment="1">
      <alignment horizontal="left" vertical="top" wrapText="1" indent="2"/>
    </xf>
    <xf numFmtId="0" fontId="7" fillId="31" borderId="15" xfId="0" applyFont="1" applyFill="1" applyBorder="1" applyAlignment="1">
      <alignment horizontal="left" vertical="top" wrapText="1" indent="2"/>
    </xf>
    <xf numFmtId="0" fontId="7" fillId="31" borderId="75" xfId="0" applyFont="1" applyFill="1" applyBorder="1" applyAlignment="1">
      <alignment horizontal="left" vertical="top" wrapText="1" indent="2"/>
    </xf>
    <xf numFmtId="0" fontId="44" fillId="31" borderId="23" xfId="0" applyFont="1" applyFill="1" applyBorder="1" applyAlignment="1">
      <alignment horizontal="left" wrapText="1"/>
    </xf>
    <xf numFmtId="0" fontId="96" fillId="8" borderId="1" xfId="0" applyFont="1" applyFill="1" applyBorder="1" applyAlignment="1">
      <alignment horizontal="center" vertical="top" wrapText="1"/>
    </xf>
    <xf numFmtId="0" fontId="44" fillId="8" borderId="19" xfId="0" applyFont="1" applyFill="1" applyBorder="1" applyAlignment="1">
      <alignment horizontal="left" vertical="top"/>
    </xf>
    <xf numFmtId="0" fontId="44" fillId="31" borderId="6" xfId="0" applyFont="1" applyFill="1" applyBorder="1" applyAlignment="1">
      <alignment horizontal="left" wrapText="1"/>
    </xf>
    <xf numFmtId="0" fontId="32" fillId="31" borderId="4" xfId="47" applyFont="1" applyFill="1" applyBorder="1" applyAlignment="1">
      <alignment horizontal="center" vertical="center" wrapText="1"/>
    </xf>
    <xf numFmtId="0" fontId="95" fillId="31" borderId="19" xfId="0" applyFont="1" applyFill="1" applyBorder="1" applyAlignment="1">
      <alignment horizontal="center" vertical="center" wrapText="1"/>
    </xf>
    <xf numFmtId="0" fontId="92" fillId="31" borderId="37" xfId="0" applyFont="1" applyFill="1" applyBorder="1" applyAlignment="1">
      <alignment horizontal="center" vertical="center" wrapText="1"/>
    </xf>
    <xf numFmtId="10" fontId="44" fillId="31" borderId="2" xfId="0" applyNumberFormat="1" applyFont="1" applyFill="1" applyBorder="1" applyAlignment="1">
      <alignment horizontal="center" vertical="center" wrapText="1"/>
    </xf>
    <xf numFmtId="2" fontId="92" fillId="31" borderId="19" xfId="0" applyNumberFormat="1" applyFont="1" applyFill="1" applyBorder="1" applyAlignment="1">
      <alignment horizontal="left" vertical="top" wrapText="1"/>
    </xf>
    <xf numFmtId="2" fontId="92" fillId="31" borderId="19" xfId="0" applyNumberFormat="1" applyFont="1" applyFill="1" applyBorder="1" applyAlignment="1">
      <alignment horizontal="left" vertical="center" wrapText="1"/>
    </xf>
    <xf numFmtId="2" fontId="44" fillId="31" borderId="19" xfId="0" applyNumberFormat="1" applyFont="1" applyFill="1" applyBorder="1" applyAlignment="1">
      <alignment horizontal="left" vertical="top" wrapText="1"/>
    </xf>
    <xf numFmtId="2" fontId="7" fillId="31" borderId="19" xfId="0" applyNumberFormat="1" applyFont="1" applyFill="1" applyBorder="1" applyAlignment="1">
      <alignment horizontal="left" vertical="top" wrapText="1" indent="2"/>
    </xf>
    <xf numFmtId="0" fontId="6" fillId="8" borderId="0" xfId="0" applyFont="1" applyFill="1" applyBorder="1" applyAlignment="1">
      <alignment horizontal="center" vertical="center" wrapText="1"/>
    </xf>
    <xf numFmtId="10" fontId="44" fillId="8" borderId="2" xfId="0" applyNumberFormat="1" applyFont="1" applyFill="1" applyBorder="1" applyAlignment="1">
      <alignment horizontal="center" vertical="center" wrapText="1"/>
    </xf>
    <xf numFmtId="0" fontId="44" fillId="8" borderId="19" xfId="0" applyFont="1" applyFill="1" applyBorder="1" applyAlignment="1">
      <alignment horizontal="center" vertical="top" wrapText="1"/>
    </xf>
    <xf numFmtId="10" fontId="44" fillId="8" borderId="19" xfId="0" applyNumberFormat="1" applyFont="1" applyFill="1" applyBorder="1" applyAlignment="1">
      <alignment horizontal="center" vertical="center" wrapText="1"/>
    </xf>
    <xf numFmtId="0" fontId="44" fillId="8" borderId="19" xfId="0" applyFont="1" applyFill="1" applyBorder="1" applyAlignment="1">
      <alignment horizontal="center" vertical="center" wrapText="1"/>
    </xf>
    <xf numFmtId="0" fontId="44" fillId="31" borderId="19" xfId="0" applyFont="1" applyFill="1" applyBorder="1" applyAlignment="1">
      <alignment horizontal="left" wrapText="1"/>
    </xf>
    <xf numFmtId="0" fontId="44" fillId="8" borderId="19" xfId="0" applyFont="1" applyFill="1" applyBorder="1" applyAlignment="1">
      <alignment horizontal="left" vertical="center" wrapText="1"/>
    </xf>
    <xf numFmtId="0" fontId="8" fillId="8" borderId="19" xfId="0" applyFont="1" applyFill="1" applyBorder="1" applyAlignment="1">
      <alignment horizontal="center" vertical="center" wrapText="1"/>
    </xf>
    <xf numFmtId="0" fontId="32" fillId="31" borderId="2" xfId="0" applyFont="1" applyFill="1" applyBorder="1" applyAlignment="1">
      <alignment horizontal="center" vertical="top" wrapText="1"/>
    </xf>
    <xf numFmtId="0" fontId="7" fillId="31" borderId="1" xfId="0" applyFont="1" applyFill="1" applyBorder="1" applyAlignment="1">
      <alignment horizontal="left" vertical="top" wrapText="1" indent="2"/>
    </xf>
    <xf numFmtId="0" fontId="32" fillId="31" borderId="5" xfId="0" applyFont="1" applyFill="1" applyBorder="1" applyAlignment="1">
      <alignment horizontal="center" vertical="top" wrapText="1"/>
    </xf>
    <xf numFmtId="0" fontId="32" fillId="31" borderId="4" xfId="0" applyFont="1" applyFill="1" applyBorder="1" applyAlignment="1">
      <alignment horizontal="center" vertical="top" wrapText="1"/>
    </xf>
    <xf numFmtId="0" fontId="92" fillId="31" borderId="53" xfId="0" applyFont="1" applyFill="1" applyBorder="1" applyAlignment="1">
      <alignment horizontal="left" vertical="top" wrapText="1"/>
    </xf>
    <xf numFmtId="0" fontId="7" fillId="31" borderId="53" xfId="0" applyFont="1" applyFill="1" applyBorder="1" applyAlignment="1">
      <alignment horizontal="left" vertical="top" wrapText="1" indent="2"/>
    </xf>
    <xf numFmtId="0" fontId="44" fillId="31" borderId="19" xfId="0" applyFont="1" applyFill="1" applyBorder="1" applyAlignment="1">
      <alignment horizontal="left" vertical="top"/>
    </xf>
    <xf numFmtId="0" fontId="46" fillId="31" borderId="19" xfId="0" applyFont="1" applyFill="1" applyBorder="1" applyAlignment="1">
      <alignment horizontal="left" vertical="top" wrapText="1"/>
    </xf>
    <xf numFmtId="0" fontId="0" fillId="31" borderId="19" xfId="0" applyFill="1" applyBorder="1" applyAlignment="1">
      <alignment horizontal="left" vertical="top"/>
    </xf>
    <xf numFmtId="0" fontId="92" fillId="8" borderId="19" xfId="0" applyFont="1" applyFill="1" applyBorder="1" applyAlignment="1">
      <alignment horizontal="left" vertical="center" wrapText="1"/>
    </xf>
    <xf numFmtId="0" fontId="46" fillId="8" borderId="19" xfId="0" applyFont="1" applyFill="1" applyBorder="1" applyAlignment="1">
      <alignment horizontal="left" wrapText="1"/>
    </xf>
    <xf numFmtId="0" fontId="46" fillId="8" borderId="19" xfId="0" applyFont="1" applyFill="1" applyBorder="1" applyAlignment="1">
      <alignment horizontal="left" vertical="center" wrapText="1"/>
    </xf>
    <xf numFmtId="0" fontId="46" fillId="8" borderId="53" xfId="0" applyFont="1" applyFill="1" applyBorder="1" applyAlignment="1">
      <alignment horizontal="left" vertical="center" wrapText="1"/>
    </xf>
    <xf numFmtId="0" fontId="46" fillId="8" borderId="19" xfId="0" applyFont="1" applyFill="1" applyBorder="1" applyAlignment="1">
      <alignment horizontal="center" vertical="center" wrapText="1"/>
    </xf>
    <xf numFmtId="0" fontId="44" fillId="8" borderId="15" xfId="0" quotePrefix="1" applyFont="1" applyFill="1" applyBorder="1" applyAlignment="1">
      <alignment horizontal="center" vertical="center" wrapText="1"/>
    </xf>
    <xf numFmtId="0" fontId="44" fillId="8" borderId="1" xfId="0" quotePrefix="1" applyFont="1" applyFill="1" applyBorder="1" applyAlignment="1">
      <alignment horizontal="center" vertical="center" wrapText="1"/>
    </xf>
    <xf numFmtId="0" fontId="32" fillId="31" borderId="1" xfId="4" applyFont="1" applyFill="1" applyBorder="1" applyAlignment="1">
      <alignment horizontal="center" vertical="top" wrapText="1"/>
    </xf>
    <xf numFmtId="0" fontId="94" fillId="31" borderId="19" xfId="4" applyFont="1" applyFill="1" applyBorder="1" applyAlignment="1">
      <alignment vertical="center" wrapText="1"/>
    </xf>
    <xf numFmtId="0" fontId="44" fillId="31" borderId="4" xfId="4" applyFont="1" applyFill="1" applyBorder="1" applyAlignment="1">
      <alignment horizontal="left" wrapText="1"/>
    </xf>
    <xf numFmtId="0" fontId="44" fillId="31" borderId="5" xfId="4" applyFont="1" applyFill="1" applyBorder="1" applyAlignment="1">
      <alignment horizontal="left" wrapText="1"/>
    </xf>
    <xf numFmtId="0" fontId="94" fillId="31" borderId="19" xfId="4" applyFont="1" applyFill="1" applyBorder="1" applyAlignment="1">
      <alignment horizontal="left" vertical="center" wrapText="1"/>
    </xf>
    <xf numFmtId="0" fontId="87" fillId="31" borderId="19" xfId="4" applyFont="1" applyFill="1" applyBorder="1" applyAlignment="1">
      <alignment horizontal="center" vertical="center" wrapText="1"/>
    </xf>
    <xf numFmtId="0" fontId="44" fillId="31" borderId="26" xfId="4" applyFont="1" applyFill="1" applyBorder="1" applyAlignment="1">
      <alignment horizontal="left" vertical="top"/>
    </xf>
    <xf numFmtId="0" fontId="44" fillId="31" borderId="19" xfId="4" applyFont="1" applyFill="1" applyBorder="1" applyAlignment="1">
      <alignment horizontal="left" vertical="top"/>
    </xf>
    <xf numFmtId="0" fontId="44" fillId="31" borderId="23" xfId="4" applyFont="1" applyFill="1" applyBorder="1" applyAlignment="1">
      <alignment horizontal="left" vertical="top"/>
    </xf>
    <xf numFmtId="0" fontId="7" fillId="8" borderId="14" xfId="0" applyFont="1" applyFill="1" applyBorder="1" applyAlignment="1">
      <alignment horizontal="left" vertical="top" wrapText="1" indent="2"/>
    </xf>
    <xf numFmtId="0" fontId="7" fillId="8" borderId="19" xfId="4" applyFont="1" applyFill="1" applyBorder="1" applyAlignment="1">
      <alignment horizontal="left" vertical="top" wrapText="1" indent="2"/>
    </xf>
    <xf numFmtId="0" fontId="31" fillId="8" borderId="19" xfId="4" applyFont="1" applyFill="1" applyBorder="1" applyAlignment="1">
      <alignment horizontal="left" vertical="top" wrapText="1" indent="2"/>
    </xf>
    <xf numFmtId="0" fontId="36" fillId="8" borderId="19" xfId="4" applyFont="1" applyFill="1" applyBorder="1" applyAlignment="1">
      <alignment horizontal="center" vertical="center" wrapText="1"/>
    </xf>
    <xf numFmtId="0" fontId="44" fillId="8" borderId="26" xfId="4" applyFont="1" applyFill="1" applyBorder="1" applyAlignment="1">
      <alignment horizontal="center" vertical="center" wrapText="1"/>
    </xf>
    <xf numFmtId="0" fontId="44" fillId="8" borderId="19" xfId="4" applyFont="1" applyFill="1" applyBorder="1" applyAlignment="1">
      <alignment horizontal="left" wrapText="1"/>
    </xf>
    <xf numFmtId="3" fontId="44" fillId="8" borderId="19" xfId="4" quotePrefix="1" applyNumberFormat="1" applyFont="1" applyFill="1" applyBorder="1" applyAlignment="1">
      <alignment horizontal="center" vertical="center" wrapText="1"/>
    </xf>
    <xf numFmtId="0" fontId="44" fillId="8" borderId="19" xfId="4" applyFont="1" applyFill="1" applyBorder="1" applyAlignment="1">
      <alignment horizontal="center" vertical="center"/>
    </xf>
    <xf numFmtId="0" fontId="87" fillId="31" borderId="19" xfId="4" applyFont="1" applyFill="1" applyBorder="1" applyAlignment="1">
      <alignment horizontal="center" vertical="center"/>
    </xf>
    <xf numFmtId="0" fontId="44" fillId="31" borderId="1" xfId="0" applyFont="1" applyFill="1" applyBorder="1" applyAlignment="1">
      <alignment horizontal="left" wrapText="1"/>
    </xf>
    <xf numFmtId="0" fontId="44" fillId="31" borderId="1" xfId="0" applyFont="1" applyFill="1" applyBorder="1" applyAlignment="1">
      <alignment horizontal="center" vertical="top" wrapText="1"/>
    </xf>
    <xf numFmtId="0" fontId="44" fillId="31" borderId="4" xfId="0" applyFont="1" applyFill="1" applyBorder="1" applyAlignment="1">
      <alignment horizontal="left" wrapText="1"/>
    </xf>
    <xf numFmtId="0" fontId="94" fillId="31" borderId="37" xfId="0" applyFont="1" applyFill="1" applyBorder="1" applyAlignment="1">
      <alignment horizontal="left" vertical="center" wrapText="1"/>
    </xf>
    <xf numFmtId="0" fontId="44" fillId="8" borderId="1" xfId="0" applyFont="1" applyFill="1" applyBorder="1" applyAlignment="1">
      <alignment horizontal="center" vertical="top" wrapText="1"/>
    </xf>
    <xf numFmtId="0" fontId="87" fillId="31" borderId="1" xfId="0" applyFont="1" applyFill="1" applyBorder="1" applyAlignment="1">
      <alignment horizontal="center" vertical="center" wrapText="1"/>
    </xf>
    <xf numFmtId="0" fontId="92" fillId="31" borderId="37" xfId="0" applyFont="1" applyFill="1" applyBorder="1" applyAlignment="1">
      <alignment horizontal="left" vertical="center" wrapText="1"/>
    </xf>
    <xf numFmtId="0" fontId="32" fillId="31" borderId="4" xfId="0" applyFont="1" applyFill="1" applyBorder="1" applyAlignment="1">
      <alignment horizontal="left" vertical="top" wrapText="1"/>
    </xf>
    <xf numFmtId="0" fontId="8" fillId="31" borderId="38" xfId="0" applyFont="1" applyFill="1" applyBorder="1" applyAlignment="1">
      <alignment horizontal="center" vertical="top" wrapText="1"/>
    </xf>
    <xf numFmtId="0" fontId="44" fillId="31" borderId="23" xfId="0" applyFont="1" applyFill="1" applyBorder="1" applyAlignment="1">
      <alignment horizontal="left" vertical="top"/>
    </xf>
    <xf numFmtId="0" fontId="7" fillId="8" borderId="4" xfId="0" applyFont="1" applyFill="1" applyBorder="1" applyAlignment="1">
      <alignment horizontal="center" vertical="top" wrapText="1"/>
    </xf>
    <xf numFmtId="0" fontId="7" fillId="8" borderId="7" xfId="0" applyFont="1" applyFill="1" applyBorder="1" applyAlignment="1">
      <alignment horizontal="left" vertical="top" wrapText="1" indent="2"/>
    </xf>
    <xf numFmtId="0" fontId="0" fillId="31" borderId="15" xfId="0" applyFill="1" applyBorder="1" applyAlignment="1">
      <alignment horizontal="left" vertical="top" wrapText="1"/>
    </xf>
    <xf numFmtId="0" fontId="44" fillId="31" borderId="6" xfId="0" applyFont="1" applyFill="1" applyBorder="1" applyAlignment="1">
      <alignment vertical="center" wrapText="1"/>
    </xf>
    <xf numFmtId="0" fontId="94" fillId="31" borderId="19" xfId="0" applyFont="1" applyFill="1" applyBorder="1" applyAlignment="1">
      <alignment horizontal="left" vertical="center" wrapText="1"/>
    </xf>
    <xf numFmtId="4" fontId="8" fillId="8" borderId="4" xfId="0" applyNumberFormat="1" applyFont="1" applyFill="1" applyBorder="1" applyAlignment="1">
      <alignment horizontal="center" vertical="center" wrapText="1"/>
    </xf>
    <xf numFmtId="0" fontId="44" fillId="31" borderId="38" xfId="0" applyFont="1" applyFill="1" applyBorder="1" applyAlignment="1">
      <alignment horizontal="left" vertical="top"/>
    </xf>
    <xf numFmtId="0" fontId="94" fillId="31" borderId="73" xfId="0" applyFont="1" applyFill="1" applyBorder="1" applyAlignment="1">
      <alignment horizontal="left" vertical="center" wrapText="1"/>
    </xf>
    <xf numFmtId="0" fontId="0" fillId="8" borderId="38" xfId="0" applyFill="1" applyBorder="1" applyAlignment="1">
      <alignment horizontal="left" vertical="top"/>
    </xf>
    <xf numFmtId="0" fontId="94" fillId="31" borderId="23" xfId="0" applyFont="1" applyFill="1" applyBorder="1" applyAlignment="1">
      <alignment horizontal="left" vertical="center" wrapText="1"/>
    </xf>
    <xf numFmtId="4" fontId="8" fillId="8" borderId="19" xfId="0" applyNumberFormat="1" applyFont="1" applyFill="1" applyBorder="1" applyAlignment="1">
      <alignment horizontal="center" vertical="center" wrapText="1"/>
    </xf>
    <xf numFmtId="0" fontId="44" fillId="31" borderId="0" xfId="0" applyFont="1" applyFill="1" applyBorder="1" applyAlignment="1">
      <alignment horizontal="left" wrapText="1"/>
    </xf>
    <xf numFmtId="0" fontId="36" fillId="0" borderId="0" xfId="0" applyFont="1" applyFill="1" applyBorder="1" applyAlignment="1">
      <alignment horizontal="center" vertical="top"/>
    </xf>
    <xf numFmtId="0" fontId="44" fillId="31" borderId="0" xfId="47" applyFont="1" applyFill="1" applyBorder="1" applyAlignment="1">
      <alignment horizontal="center" vertical="top" wrapText="1"/>
    </xf>
    <xf numFmtId="9" fontId="44" fillId="31" borderId="0" xfId="0" applyNumberFormat="1" applyFont="1" applyFill="1" applyBorder="1" applyAlignment="1">
      <alignment horizontal="left" vertical="center" wrapText="1"/>
    </xf>
    <xf numFmtId="0" fontId="97" fillId="0" borderId="0" xfId="0" applyFont="1" applyFill="1" applyBorder="1" applyAlignment="1">
      <alignment horizontal="left" vertical="top"/>
    </xf>
    <xf numFmtId="0" fontId="32" fillId="31" borderId="1" xfId="0" applyFont="1" applyFill="1" applyBorder="1" applyAlignment="1">
      <alignment horizontal="center" vertical="top" wrapText="1"/>
    </xf>
    <xf numFmtId="0" fontId="44" fillId="31" borderId="5" xfId="0" applyFont="1" applyFill="1" applyBorder="1" applyAlignment="1">
      <alignment vertical="center" wrapText="1"/>
    </xf>
    <xf numFmtId="0" fontId="44" fillId="31" borderId="19" xfId="0" applyFont="1" applyFill="1" applyBorder="1" applyAlignment="1">
      <alignment vertical="center" wrapText="1"/>
    </xf>
    <xf numFmtId="0" fontId="44" fillId="31" borderId="1" xfId="0" applyFont="1" applyFill="1" applyBorder="1" applyAlignment="1">
      <alignment horizontal="left" vertical="center" wrapText="1"/>
    </xf>
    <xf numFmtId="0" fontId="44" fillId="8" borderId="1" xfId="0" applyFont="1" applyFill="1" applyBorder="1" applyAlignment="1">
      <alignment horizontal="left" wrapText="1"/>
    </xf>
    <xf numFmtId="0" fontId="92" fillId="31" borderId="19" xfId="0" applyFont="1" applyFill="1" applyBorder="1" applyAlignment="1">
      <alignment vertical="center" wrapText="1"/>
    </xf>
    <xf numFmtId="4" fontId="8" fillId="8" borderId="1" xfId="0" applyNumberFormat="1" applyFont="1" applyFill="1" applyBorder="1" applyAlignment="1">
      <alignment horizontal="center" vertical="center" wrapText="1"/>
    </xf>
    <xf numFmtId="0" fontId="31" fillId="8" borderId="1" xfId="0" applyFont="1" applyFill="1" applyBorder="1" applyAlignment="1">
      <alignment horizontal="left" vertical="top" wrapText="1" indent="2"/>
    </xf>
    <xf numFmtId="0" fontId="92" fillId="31" borderId="37" xfId="0" applyFont="1" applyFill="1" applyBorder="1" applyAlignment="1">
      <alignment horizontal="left" vertical="top" wrapText="1"/>
    </xf>
    <xf numFmtId="0" fontId="87" fillId="31" borderId="19" xfId="0" applyFont="1" applyFill="1" applyBorder="1" applyAlignment="1">
      <alignment horizontal="center" vertical="center"/>
    </xf>
    <xf numFmtId="4" fontId="8" fillId="8" borderId="1" xfId="0" quotePrefix="1" applyNumberFormat="1" applyFont="1" applyFill="1" applyBorder="1" applyAlignment="1">
      <alignment horizontal="center" vertical="center" wrapText="1"/>
    </xf>
    <xf numFmtId="0" fontId="36" fillId="8" borderId="19" xfId="0" applyFont="1" applyFill="1" applyBorder="1" applyAlignment="1">
      <alignment horizontal="center" vertical="center" wrapText="1"/>
    </xf>
    <xf numFmtId="0" fontId="44" fillId="31" borderId="19" xfId="0" applyFont="1" applyFill="1" applyBorder="1" applyAlignment="1">
      <alignment horizontal="justify" vertical="justify" wrapText="1"/>
    </xf>
    <xf numFmtId="0" fontId="44" fillId="31" borderId="0" xfId="0" applyFont="1" applyFill="1" applyBorder="1" applyAlignment="1">
      <alignment horizontal="left" vertical="top"/>
    </xf>
    <xf numFmtId="0" fontId="32" fillId="31" borderId="19" xfId="0" applyFont="1" applyFill="1" applyBorder="1" applyAlignment="1">
      <alignment horizontal="center" vertical="center" wrapText="1"/>
    </xf>
    <xf numFmtId="0" fontId="32" fillId="31" borderId="19" xfId="0" applyFont="1" applyFill="1" applyBorder="1" applyAlignment="1">
      <alignment horizontal="center" vertical="top" wrapText="1"/>
    </xf>
    <xf numFmtId="4" fontId="44" fillId="8" borderId="5" xfId="0" applyNumberFormat="1" applyFont="1" applyFill="1" applyBorder="1" applyAlignment="1">
      <alignment horizontal="center" vertical="center" wrapText="1"/>
    </xf>
    <xf numFmtId="0" fontId="87" fillId="31" borderId="19" xfId="0" applyFont="1" applyFill="1" applyBorder="1" applyAlignment="1">
      <alignment horizontal="center" vertical="center" wrapText="1"/>
    </xf>
    <xf numFmtId="4" fontId="44" fillId="31" borderId="0" xfId="0" applyNumberFormat="1" applyFont="1" applyFill="1" applyBorder="1" applyAlignment="1">
      <alignment horizontal="right" wrapText="1"/>
    </xf>
    <xf numFmtId="0" fontId="98" fillId="8" borderId="19" xfId="0" applyFont="1" applyFill="1" applyBorder="1" applyAlignment="1">
      <alignment horizontal="left" vertical="top"/>
    </xf>
    <xf numFmtId="0" fontId="36" fillId="31" borderId="19" xfId="0" applyFont="1" applyFill="1" applyBorder="1" applyAlignment="1">
      <alignment horizontal="left" vertical="top"/>
    </xf>
    <xf numFmtId="4" fontId="44" fillId="8" borderId="1" xfId="0" applyNumberFormat="1" applyFont="1" applyFill="1" applyBorder="1" applyAlignment="1">
      <alignment horizontal="center" vertical="center" wrapText="1"/>
    </xf>
    <xf numFmtId="0" fontId="7" fillId="8" borderId="15" xfId="0" applyFont="1" applyFill="1" applyBorder="1" applyAlignment="1">
      <alignment horizontal="left" vertical="top" wrapText="1" indent="2"/>
    </xf>
    <xf numFmtId="0" fontId="36" fillId="8" borderId="0" xfId="0" applyFont="1" applyFill="1" applyBorder="1" applyAlignment="1">
      <alignment horizontal="center" vertical="center" wrapText="1"/>
    </xf>
    <xf numFmtId="0" fontId="44" fillId="8" borderId="19" xfId="0" applyNumberFormat="1" applyFont="1" applyFill="1" applyBorder="1" applyAlignment="1">
      <alignment horizontal="center" vertical="center"/>
    </xf>
    <xf numFmtId="0" fontId="44" fillId="8" borderId="1" xfId="0" applyNumberFormat="1" applyFont="1" applyFill="1" applyBorder="1" applyAlignment="1">
      <alignment horizontal="center" vertical="center" wrapText="1"/>
    </xf>
    <xf numFmtId="0" fontId="7" fillId="8" borderId="75" xfId="0" applyFont="1" applyFill="1" applyBorder="1" applyAlignment="1">
      <alignment horizontal="left" vertical="top" wrapText="1" indent="2"/>
    </xf>
    <xf numFmtId="0" fontId="7" fillId="8" borderId="19" xfId="0" applyFont="1" applyFill="1" applyBorder="1" applyAlignment="1">
      <alignment horizontal="left" vertical="top" wrapText="1" indent="1"/>
    </xf>
    <xf numFmtId="0" fontId="7" fillId="31" borderId="19" xfId="0" applyFont="1" applyFill="1" applyBorder="1" applyAlignment="1">
      <alignment horizontal="left" vertical="top" wrapText="1" indent="1"/>
    </xf>
    <xf numFmtId="0" fontId="87" fillId="31" borderId="4" xfId="0" applyFont="1" applyFill="1" applyBorder="1" applyAlignment="1">
      <alignment horizontal="center" vertical="center" wrapText="1"/>
    </xf>
    <xf numFmtId="0" fontId="44" fillId="8" borderId="0" xfId="0" applyFont="1" applyFill="1" applyBorder="1" applyAlignment="1">
      <alignment horizontal="left" vertical="center" wrapText="1"/>
    </xf>
    <xf numFmtId="4" fontId="44" fillId="8" borderId="5" xfId="0" applyNumberFormat="1" applyFont="1" applyFill="1" applyBorder="1" applyAlignment="1">
      <alignment horizontal="left" vertical="center" wrapText="1"/>
    </xf>
    <xf numFmtId="0" fontId="44" fillId="8" borderId="19" xfId="0" applyFont="1" applyFill="1" applyBorder="1" applyAlignment="1">
      <alignment horizontal="left" wrapText="1"/>
    </xf>
    <xf numFmtId="0" fontId="44" fillId="31" borderId="0" xfId="0" applyFont="1" applyFill="1" applyBorder="1" applyAlignment="1">
      <alignment horizontal="center" vertical="center"/>
    </xf>
    <xf numFmtId="0" fontId="8" fillId="31" borderId="0" xfId="0" applyFont="1" applyFill="1" applyBorder="1" applyAlignment="1">
      <alignment horizontal="center" vertical="center" wrapText="1"/>
    </xf>
    <xf numFmtId="0" fontId="96" fillId="8" borderId="19" xfId="0" applyFont="1" applyFill="1" applyBorder="1" applyAlignment="1">
      <alignment horizontal="left" vertical="top"/>
    </xf>
    <xf numFmtId="0" fontId="44" fillId="31" borderId="38" xfId="0" applyFont="1" applyFill="1" applyBorder="1" applyAlignment="1">
      <alignment horizontal="left" vertical="center" wrapText="1"/>
    </xf>
    <xf numFmtId="0" fontId="7" fillId="0" borderId="38" xfId="0" applyFont="1" applyFill="1" applyBorder="1" applyAlignment="1">
      <alignment horizontal="center" vertical="top" wrapText="1"/>
    </xf>
    <xf numFmtId="0" fontId="7" fillId="8" borderId="38" xfId="0" applyFont="1" applyFill="1" applyBorder="1" applyAlignment="1">
      <alignment horizontal="left" vertical="top" wrapText="1" indent="2"/>
    </xf>
    <xf numFmtId="0" fontId="44" fillId="8" borderId="0" xfId="0" applyFont="1" applyFill="1" applyBorder="1" applyAlignment="1">
      <alignment horizontal="left" vertical="top" wrapText="1"/>
    </xf>
    <xf numFmtId="0" fontId="44" fillId="8" borderId="4" xfId="0" quotePrefix="1" applyFont="1" applyFill="1" applyBorder="1" applyAlignment="1">
      <alignment horizontal="center" vertical="center" wrapText="1"/>
    </xf>
    <xf numFmtId="0" fontId="44" fillId="8" borderId="19" xfId="0" quotePrefix="1" applyFont="1" applyFill="1" applyBorder="1" applyAlignment="1">
      <alignment horizontal="center" vertical="center" wrapText="1"/>
    </xf>
    <xf numFmtId="0" fontId="7" fillId="8" borderId="14" xfId="0" applyFont="1" applyFill="1" applyBorder="1" applyAlignment="1">
      <alignment horizontal="left" vertical="top" wrapText="1" indent="1"/>
    </xf>
    <xf numFmtId="0" fontId="44" fillId="8" borderId="5" xfId="0" applyFont="1" applyFill="1" applyBorder="1" applyAlignment="1">
      <alignment horizontal="left" vertical="top" wrapText="1"/>
    </xf>
    <xf numFmtId="0" fontId="0" fillId="8" borderId="3" xfId="0" applyFill="1" applyBorder="1" applyAlignment="1">
      <alignment horizontal="center" wrapText="1"/>
    </xf>
    <xf numFmtId="0" fontId="44" fillId="8" borderId="19" xfId="0" applyFont="1" applyFill="1" applyBorder="1" applyAlignment="1">
      <alignment horizontal="center" vertical="center" wrapText="1"/>
    </xf>
    <xf numFmtId="0" fontId="44" fillId="8" borderId="23" xfId="0" applyFont="1" applyFill="1" applyBorder="1" applyAlignment="1">
      <alignment horizontal="center" vertical="center" wrapText="1"/>
    </xf>
    <xf numFmtId="0" fontId="43" fillId="8" borderId="1" xfId="0" applyFont="1" applyFill="1" applyBorder="1" applyAlignment="1">
      <alignment horizontal="center" wrapText="1"/>
    </xf>
    <xf numFmtId="1" fontId="42" fillId="8" borderId="1" xfId="0" applyNumberFormat="1" applyFont="1" applyFill="1" applyBorder="1" applyAlignment="1">
      <alignment horizontal="center" vertical="top" shrinkToFit="1"/>
    </xf>
    <xf numFmtId="1" fontId="24" fillId="7" borderId="1" xfId="0" applyNumberFormat="1" applyFont="1" applyFill="1" applyBorder="1" applyAlignment="1">
      <alignment horizontal="center" vertical="top" shrinkToFit="1"/>
    </xf>
    <xf numFmtId="1" fontId="14" fillId="4" borderId="1" xfId="0" applyNumberFormat="1" applyFont="1" applyFill="1" applyBorder="1" applyAlignment="1">
      <alignment horizontal="center" vertical="top" shrinkToFit="1"/>
    </xf>
    <xf numFmtId="1" fontId="78" fillId="4" borderId="1" xfId="0" applyNumberFormat="1" applyFont="1" applyFill="1" applyBorder="1" applyAlignment="1">
      <alignment horizontal="center" vertical="top" shrinkToFit="1"/>
    </xf>
    <xf numFmtId="1" fontId="100" fillId="7" borderId="1" xfId="0" applyNumberFormat="1" applyFont="1" applyFill="1" applyBorder="1" applyAlignment="1">
      <alignment horizontal="center" vertical="top" shrinkToFit="1"/>
    </xf>
    <xf numFmtId="0" fontId="83" fillId="8" borderId="1" xfId="0" applyFont="1" applyFill="1" applyBorder="1" applyAlignment="1">
      <alignment horizontal="center" vertical="top"/>
    </xf>
    <xf numFmtId="1" fontId="101" fillId="5" borderId="1" xfId="0" applyNumberFormat="1" applyFont="1" applyFill="1" applyBorder="1" applyAlignment="1">
      <alignment horizontal="center" vertical="top" shrinkToFit="1"/>
    </xf>
    <xf numFmtId="1" fontId="99" fillId="5" borderId="1" xfId="0" applyNumberFormat="1" applyFont="1" applyFill="1" applyBorder="1" applyAlignment="1">
      <alignment horizontal="center" vertical="top" shrinkToFit="1"/>
    </xf>
    <xf numFmtId="1" fontId="77" fillId="8" borderId="1" xfId="0" applyNumberFormat="1" applyFont="1" applyFill="1" applyBorder="1" applyAlignment="1">
      <alignment horizontal="center" vertical="top" shrinkToFit="1"/>
    </xf>
    <xf numFmtId="0" fontId="0" fillId="8" borderId="0" xfId="0" applyFill="1" applyBorder="1" applyAlignment="1">
      <alignment horizontal="center" wrapText="1"/>
    </xf>
    <xf numFmtId="0" fontId="0" fillId="8" borderId="38" xfId="0" applyFill="1" applyBorder="1" applyAlignment="1">
      <alignment horizontal="center" wrapText="1"/>
    </xf>
    <xf numFmtId="167" fontId="70" fillId="8" borderId="19" xfId="1" applyNumberFormat="1" applyFont="1" applyFill="1" applyBorder="1" applyAlignment="1">
      <alignment wrapText="1"/>
    </xf>
    <xf numFmtId="43" fontId="44" fillId="8" borderId="19" xfId="1" applyFont="1" applyFill="1" applyBorder="1"/>
    <xf numFmtId="0" fontId="102" fillId="31" borderId="38" xfId="0" applyFont="1" applyFill="1" applyBorder="1" applyAlignment="1">
      <alignment horizontal="left" vertical="center" wrapText="1"/>
    </xf>
    <xf numFmtId="0" fontId="102" fillId="31" borderId="19" xfId="0" applyFont="1" applyFill="1" applyBorder="1" applyAlignment="1">
      <alignment horizontal="left" vertical="center" wrapText="1"/>
    </xf>
    <xf numFmtId="0" fontId="103" fillId="8" borderId="19" xfId="0" applyFont="1" applyFill="1" applyBorder="1" applyAlignment="1">
      <alignment horizontal="left" vertical="top" wrapText="1"/>
    </xf>
    <xf numFmtId="0" fontId="102" fillId="31" borderId="37" xfId="0" applyFont="1" applyFill="1" applyBorder="1" applyAlignment="1">
      <alignment horizontal="left" vertical="center" wrapText="1"/>
    </xf>
    <xf numFmtId="0" fontId="102" fillId="31" borderId="19" xfId="0" applyFont="1" applyFill="1" applyBorder="1" applyAlignment="1">
      <alignment horizontal="center" vertical="top" wrapText="1"/>
    </xf>
    <xf numFmtId="0" fontId="102" fillId="8" borderId="0" xfId="0" applyFont="1" applyFill="1" applyBorder="1" applyAlignment="1">
      <alignment horizontal="left" vertical="top" wrapText="1"/>
    </xf>
    <xf numFmtId="0" fontId="102" fillId="8" borderId="23" xfId="0" applyFont="1" applyFill="1" applyBorder="1" applyAlignment="1">
      <alignment horizontal="left" vertical="top" wrapText="1"/>
    </xf>
    <xf numFmtId="0" fontId="32" fillId="31" borderId="1" xfId="0" applyFont="1" applyFill="1" applyBorder="1" applyAlignment="1">
      <alignment horizontal="center" vertical="center" wrapText="1"/>
    </xf>
    <xf numFmtId="0" fontId="6" fillId="31" borderId="19" xfId="0" applyFont="1" applyFill="1" applyBorder="1" applyAlignment="1">
      <alignment horizontal="left" vertical="top" wrapText="1"/>
    </xf>
    <xf numFmtId="0" fontId="45" fillId="31" borderId="19" xfId="0" applyFont="1" applyFill="1" applyBorder="1" applyAlignment="1">
      <alignment horizontal="center" vertical="center"/>
    </xf>
    <xf numFmtId="4" fontId="44" fillId="31" borderId="19" xfId="0" applyNumberFormat="1" applyFont="1" applyFill="1" applyBorder="1" applyAlignment="1">
      <alignment horizontal="center" vertical="center" wrapText="1"/>
    </xf>
    <xf numFmtId="0" fontId="0" fillId="31" borderId="0" xfId="0" applyFill="1" applyBorder="1" applyAlignment="1">
      <alignment horizontal="center" vertical="top"/>
    </xf>
    <xf numFmtId="0" fontId="0" fillId="0" borderId="15" xfId="0" applyFill="1" applyBorder="1" applyAlignment="1">
      <alignment horizontal="center" vertical="top" wrapText="1"/>
    </xf>
    <xf numFmtId="1" fontId="16" fillId="32" borderId="1" xfId="0" applyNumberFormat="1" applyFont="1" applyFill="1" applyBorder="1" applyAlignment="1">
      <alignment horizontal="center" vertical="top" shrinkToFit="1"/>
    </xf>
    <xf numFmtId="1" fontId="24" fillId="32" borderId="1" xfId="0" applyNumberFormat="1" applyFont="1" applyFill="1" applyBorder="1" applyAlignment="1">
      <alignment horizontal="center" vertical="top" shrinkToFit="1"/>
    </xf>
    <xf numFmtId="1" fontId="72" fillId="8" borderId="2" xfId="0" applyNumberFormat="1" applyFont="1" applyFill="1" applyBorder="1" applyAlignment="1">
      <alignment horizontal="center" vertical="top" shrinkToFit="1"/>
    </xf>
    <xf numFmtId="1" fontId="72" fillId="8" borderId="3" xfId="0" applyNumberFormat="1" applyFont="1" applyFill="1" applyBorder="1" applyAlignment="1">
      <alignment horizontal="center" vertical="top" shrinkToFit="1"/>
    </xf>
    <xf numFmtId="0" fontId="70" fillId="0" borderId="19" xfId="0" applyFont="1" applyBorder="1"/>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1" fontId="71" fillId="8" borderId="1" xfId="0" applyNumberFormat="1" applyFont="1" applyFill="1" applyBorder="1" applyAlignment="1">
      <alignment horizontal="center" vertical="top" shrinkToFit="1"/>
    </xf>
    <xf numFmtId="1" fontId="70" fillId="8" borderId="1" xfId="0" applyNumberFormat="1" applyFont="1" applyFill="1" applyBorder="1" applyAlignment="1">
      <alignment horizontal="center" vertical="top" shrinkToFit="1"/>
    </xf>
    <xf numFmtId="0" fontId="0" fillId="8" borderId="41" xfId="0" applyFill="1" applyBorder="1" applyAlignment="1">
      <alignment horizontal="center" wrapText="1"/>
    </xf>
    <xf numFmtId="0" fontId="70" fillId="0" borderId="19" xfId="0" applyFont="1" applyBorder="1"/>
    <xf numFmtId="0" fontId="0" fillId="2" borderId="7"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2" borderId="3" xfId="0" applyFill="1" applyBorder="1" applyAlignment="1">
      <alignment horizontal="left" vertical="center" wrapText="1"/>
    </xf>
    <xf numFmtId="43" fontId="44" fillId="8" borderId="23" xfId="1" applyFont="1" applyFill="1" applyBorder="1" applyAlignment="1">
      <alignment horizontal="center"/>
    </xf>
    <xf numFmtId="4" fontId="69" fillId="3" borderId="2" xfId="0" applyNumberFormat="1" applyFont="1" applyFill="1" applyBorder="1" applyAlignment="1">
      <alignment horizontal="center" vertical="top" wrapText="1"/>
    </xf>
    <xf numFmtId="4" fontId="69" fillId="3" borderId="2" xfId="0" applyNumberFormat="1" applyFont="1" applyFill="1" applyBorder="1" applyAlignment="1">
      <alignment horizontal="right" vertical="top" wrapText="1"/>
    </xf>
    <xf numFmtId="4" fontId="0" fillId="3" borderId="1" xfId="0" applyNumberFormat="1" applyFill="1" applyBorder="1" applyAlignment="1">
      <alignment horizontal="center" vertical="top" wrapText="1"/>
    </xf>
    <xf numFmtId="4" fontId="105" fillId="3" borderId="1" xfId="0" applyNumberFormat="1" applyFont="1" applyFill="1" applyBorder="1" applyAlignment="1">
      <alignment horizontal="center" vertical="top"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19" xfId="0" applyNumberFormat="1" applyFont="1" applyFill="1" applyBorder="1" applyAlignment="1">
      <alignment horizontal="center" vertical="top" wrapText="1"/>
    </xf>
    <xf numFmtId="4" fontId="44" fillId="3" borderId="1" xfId="0" applyNumberFormat="1" applyFont="1" applyFill="1" applyBorder="1" applyAlignment="1">
      <alignment horizontal="center" vertical="top" wrapText="1"/>
    </xf>
    <xf numFmtId="43" fontId="106" fillId="2" borderId="1" xfId="0" applyNumberFormat="1" applyFont="1" applyFill="1" applyBorder="1" applyAlignment="1">
      <alignment horizontal="left" vertical="center" wrapText="1"/>
    </xf>
    <xf numFmtId="169" fontId="106" fillId="2" borderId="1" xfId="0" applyNumberFormat="1" applyFont="1" applyFill="1" applyBorder="1" applyAlignment="1">
      <alignment horizontal="left" vertical="center" wrapText="1"/>
    </xf>
    <xf numFmtId="4" fontId="69" fillId="3" borderId="1" xfId="0" applyNumberFormat="1" applyFont="1" applyFill="1" applyBorder="1" applyAlignment="1">
      <alignment horizontal="center" vertical="top" wrapText="1"/>
    </xf>
    <xf numFmtId="43" fontId="109" fillId="2" borderId="19" xfId="0" applyNumberFormat="1" applyFont="1" applyFill="1" applyBorder="1" applyAlignment="1">
      <alignment horizontal="left" vertical="center" wrapText="1"/>
    </xf>
    <xf numFmtId="43" fontId="106" fillId="2" borderId="19" xfId="0" applyNumberFormat="1" applyFont="1" applyFill="1" applyBorder="1" applyAlignment="1">
      <alignment horizontal="left" vertical="center" wrapText="1"/>
    </xf>
    <xf numFmtId="4" fontId="83" fillId="3" borderId="1" xfId="0" applyNumberFormat="1" applyFont="1" applyFill="1" applyBorder="1" applyAlignment="1">
      <alignment horizontal="center" vertical="top" wrapText="1"/>
    </xf>
    <xf numFmtId="0" fontId="0" fillId="31" borderId="1" xfId="0" applyFill="1" applyBorder="1" applyAlignment="1">
      <alignment horizontal="center" wrapText="1"/>
    </xf>
    <xf numFmtId="43" fontId="40" fillId="2" borderId="2" xfId="0" applyNumberFormat="1" applyFont="1" applyFill="1" applyBorder="1" applyAlignment="1">
      <alignment horizontal="left" wrapText="1"/>
    </xf>
    <xf numFmtId="43" fontId="40" fillId="2" borderId="3" xfId="0" applyNumberFormat="1" applyFont="1" applyFill="1" applyBorder="1" applyAlignment="1">
      <alignment horizontal="left" wrapText="1"/>
    </xf>
    <xf numFmtId="167" fontId="110" fillId="8" borderId="19" xfId="1" applyNumberFormat="1" applyFont="1" applyFill="1" applyBorder="1"/>
    <xf numFmtId="167" fontId="110" fillId="8" borderId="19" xfId="1" applyNumberFormat="1" applyFont="1" applyFill="1" applyBorder="1" applyAlignment="1">
      <alignment horizontal="center"/>
    </xf>
    <xf numFmtId="0" fontId="94" fillId="31" borderId="73" xfId="47" applyFont="1" applyFill="1" applyBorder="1" applyAlignment="1">
      <alignment vertical="top" wrapText="1"/>
    </xf>
    <xf numFmtId="0" fontId="94" fillId="31" borderId="19" xfId="47" applyFont="1" applyFill="1" applyBorder="1" applyAlignment="1">
      <alignment vertical="top" wrapText="1"/>
    </xf>
    <xf numFmtId="0" fontId="44" fillId="31" borderId="19" xfId="47" applyFont="1" applyFill="1" applyBorder="1" applyAlignment="1">
      <alignment horizontal="center" vertical="top" wrapText="1"/>
    </xf>
    <xf numFmtId="0" fontId="7" fillId="31" borderId="4" xfId="47" applyFont="1" applyFill="1" applyBorder="1" applyAlignment="1">
      <alignment horizontal="left" vertical="top" wrapText="1" indent="2"/>
    </xf>
    <xf numFmtId="0" fontId="8" fillId="8" borderId="19" xfId="0" applyFont="1" applyFill="1" applyBorder="1" applyAlignment="1">
      <alignment horizontal="center" vertical="center" wrapText="1"/>
    </xf>
    <xf numFmtId="10" fontId="8" fillId="8" borderId="19" xfId="0" applyNumberFormat="1" applyFont="1" applyFill="1" applyBorder="1" applyAlignment="1">
      <alignment horizontal="center" wrapText="1"/>
    </xf>
    <xf numFmtId="0" fontId="44" fillId="8" borderId="5" xfId="0" quotePrefix="1" applyFont="1" applyFill="1" applyBorder="1" applyAlignment="1">
      <alignment horizontal="left" vertical="center" wrapText="1"/>
    </xf>
    <xf numFmtId="4" fontId="44" fillId="8" borderId="1" xfId="0" quotePrefix="1" applyNumberFormat="1" applyFont="1" applyFill="1" applyBorder="1" applyAlignment="1">
      <alignment horizontal="left" vertical="center" wrapText="1"/>
    </xf>
    <xf numFmtId="4" fontId="8" fillId="8" borderId="19" xfId="0" quotePrefix="1" applyNumberFormat="1" applyFont="1" applyFill="1" applyBorder="1" applyAlignment="1">
      <alignment horizontal="center" vertical="center" wrapText="1"/>
    </xf>
    <xf numFmtId="0" fontId="0" fillId="0" borderId="0" xfId="0" applyFill="1" applyBorder="1" applyAlignment="1">
      <alignment horizontal="center" vertical="top" wrapText="1"/>
    </xf>
    <xf numFmtId="0" fontId="102" fillId="8" borderId="19" xfId="0" applyFont="1" applyFill="1" applyBorder="1" applyAlignment="1">
      <alignment horizontal="left" vertical="top" wrapText="1"/>
    </xf>
    <xf numFmtId="9" fontId="44" fillId="8" borderId="14" xfId="0" applyNumberFormat="1" applyFont="1" applyFill="1" applyBorder="1" applyAlignment="1">
      <alignment horizontal="left" vertical="center" wrapText="1"/>
    </xf>
    <xf numFmtId="0" fontId="44" fillId="8" borderId="23" xfId="0" applyFont="1" applyFill="1" applyBorder="1" applyAlignment="1">
      <alignment horizontal="left" vertical="center" wrapText="1"/>
    </xf>
    <xf numFmtId="0" fontId="44" fillId="8" borderId="38" xfId="0" applyFont="1" applyFill="1" applyBorder="1" applyAlignment="1">
      <alignment horizontal="center" vertical="center"/>
    </xf>
    <xf numFmtId="4" fontId="0" fillId="3" borderId="2"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0" fontId="44" fillId="8" borderId="49" xfId="0" applyFont="1" applyFill="1" applyBorder="1" applyAlignment="1">
      <alignment horizontal="center" vertical="center" wrapText="1"/>
    </xf>
    <xf numFmtId="9" fontId="44" fillId="8" borderId="49" xfId="0" applyNumberFormat="1" applyFont="1" applyFill="1" applyBorder="1" applyAlignment="1">
      <alignment horizontal="center" vertical="center" wrapText="1"/>
    </xf>
    <xf numFmtId="0" fontId="44" fillId="8" borderId="4" xfId="0" applyFont="1" applyFill="1" applyBorder="1" applyAlignment="1">
      <alignment horizontal="left" vertical="center" wrapText="1"/>
    </xf>
    <xf numFmtId="1" fontId="44" fillId="8" borderId="1" xfId="0" applyNumberFormat="1" applyFont="1" applyFill="1" applyBorder="1" applyAlignment="1">
      <alignment horizontal="center" vertical="center" wrapText="1"/>
    </xf>
    <xf numFmtId="0" fontId="0" fillId="0" borderId="0" xfId="0" applyFill="1" applyBorder="1" applyAlignment="1">
      <alignment horizontal="left" wrapText="1"/>
    </xf>
    <xf numFmtId="167" fontId="70" fillId="8" borderId="0" xfId="1" applyNumberFormat="1" applyFont="1" applyFill="1" applyBorder="1" applyAlignment="1">
      <alignment wrapText="1"/>
    </xf>
    <xf numFmtId="4" fontId="0" fillId="3" borderId="19" xfId="0" applyNumberFormat="1" applyFill="1" applyBorder="1" applyAlignment="1">
      <alignment horizontal="center" vertical="top" wrapText="1"/>
    </xf>
    <xf numFmtId="43" fontId="0" fillId="3" borderId="8" xfId="0" applyNumberFormat="1" applyFill="1" applyBorder="1" applyAlignment="1">
      <alignment horizontal="center" vertical="top" wrapText="1"/>
    </xf>
    <xf numFmtId="167" fontId="70" fillId="8" borderId="19" xfId="1" applyNumberFormat="1" applyFont="1" applyFill="1" applyBorder="1" applyAlignment="1">
      <alignment horizontal="center"/>
    </xf>
    <xf numFmtId="167" fontId="40" fillId="8" borderId="19" xfId="0" applyNumberFormat="1" applyFont="1" applyFill="1" applyBorder="1" applyAlignment="1">
      <alignment horizontal="left" vertical="center" wrapText="1"/>
    </xf>
    <xf numFmtId="0" fontId="0" fillId="31" borderId="38" xfId="0" applyFill="1" applyBorder="1" applyAlignment="1">
      <alignment horizontal="left" vertical="top"/>
    </xf>
    <xf numFmtId="4" fontId="44" fillId="8" borderId="19" xfId="0" applyNumberFormat="1" applyFont="1" applyFill="1" applyBorder="1" applyAlignment="1">
      <alignment horizontal="center" vertical="center" wrapText="1"/>
    </xf>
    <xf numFmtId="0" fontId="70" fillId="2" borderId="1" xfId="0" applyFont="1" applyFill="1" applyBorder="1" applyAlignment="1">
      <alignment horizontal="left" vertical="center" wrapText="1"/>
    </xf>
    <xf numFmtId="0" fontId="18" fillId="31" borderId="0" xfId="0" applyFont="1" applyFill="1" applyBorder="1" applyAlignment="1">
      <alignment horizontal="center" vertical="top" wrapText="1"/>
    </xf>
    <xf numFmtId="0" fontId="0" fillId="0" borderId="19" xfId="0" applyFill="1" applyBorder="1" applyAlignment="1">
      <alignment horizontal="right" vertical="top"/>
    </xf>
    <xf numFmtId="1" fontId="0" fillId="8" borderId="0" xfId="0" applyNumberFormat="1" applyFill="1" applyBorder="1" applyAlignment="1">
      <alignment horizontal="center" wrapText="1"/>
    </xf>
    <xf numFmtId="1" fontId="70" fillId="8" borderId="19" xfId="1" applyNumberFormat="1" applyFont="1" applyFill="1" applyBorder="1"/>
    <xf numFmtId="1" fontId="70" fillId="8" borderId="19" xfId="1" applyNumberFormat="1" applyFont="1" applyFill="1" applyBorder="1" applyAlignment="1"/>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13" xfId="0" applyFill="1" applyBorder="1" applyAlignment="1">
      <alignment horizontal="left" vertical="center" wrapText="1"/>
    </xf>
    <xf numFmtId="0" fontId="70" fillId="0" borderId="19" xfId="0" applyFont="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8" borderId="2"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2" xfId="0" applyFill="1" applyBorder="1" applyAlignment="1">
      <alignment horizontal="left" vertical="center" wrapText="1"/>
    </xf>
    <xf numFmtId="0" fontId="0" fillId="8" borderId="2" xfId="0" applyFill="1" applyBorder="1" applyAlignment="1">
      <alignment horizontal="left" vertical="center" wrapText="1"/>
    </xf>
    <xf numFmtId="4" fontId="70" fillId="8" borderId="38" xfId="0" applyNumberFormat="1" applyFont="1" applyFill="1" applyBorder="1" applyAlignment="1" applyProtection="1">
      <protection locked="0"/>
    </xf>
    <xf numFmtId="0" fontId="40" fillId="2" borderId="11" xfId="0" applyFont="1" applyFill="1" applyBorder="1" applyAlignment="1">
      <alignment horizontal="left" vertical="center" wrapText="1"/>
    </xf>
    <xf numFmtId="167" fontId="40" fillId="8" borderId="15" xfId="0" applyNumberFormat="1" applyFont="1" applyFill="1" applyBorder="1" applyAlignment="1">
      <alignment horizontal="left" vertical="center" wrapText="1"/>
    </xf>
    <xf numFmtId="37" fontId="40" fillId="2" borderId="19" xfId="0" applyNumberFormat="1" applyFont="1" applyFill="1" applyBorder="1" applyAlignment="1">
      <alignment horizontal="left" vertical="center" wrapText="1"/>
    </xf>
    <xf numFmtId="1" fontId="44" fillId="8" borderId="1" xfId="0" applyNumberFormat="1" applyFont="1" applyFill="1" applyBorder="1" applyAlignment="1">
      <alignment horizontal="center" wrapText="1"/>
    </xf>
    <xf numFmtId="43" fontId="0" fillId="8" borderId="3" xfId="0" applyNumberFormat="1" applyFill="1" applyBorder="1" applyAlignment="1">
      <alignment horizontal="left" wrapText="1"/>
    </xf>
    <xf numFmtId="9" fontId="44" fillId="8" borderId="14" xfId="0" quotePrefix="1" applyNumberFormat="1" applyFont="1" applyFill="1" applyBorder="1" applyAlignment="1">
      <alignment horizontal="center" vertical="center" wrapText="1"/>
    </xf>
    <xf numFmtId="9" fontId="8" fillId="8" borderId="19" xfId="0" quotePrefix="1" applyNumberFormat="1" applyFont="1" applyFill="1" applyBorder="1" applyAlignment="1">
      <alignment horizontal="center" vertical="center" wrapText="1"/>
    </xf>
    <xf numFmtId="0" fontId="70" fillId="0" borderId="19" xfId="0" applyFont="1" applyBorder="1"/>
    <xf numFmtId="0" fontId="0" fillId="2" borderId="7" xfId="0" applyFill="1" applyBorder="1" applyAlignment="1">
      <alignment horizontal="left" vertical="center" wrapText="1"/>
    </xf>
    <xf numFmtId="0" fontId="0" fillId="2" borderId="11" xfId="0" applyFill="1" applyBorder="1" applyAlignment="1">
      <alignment horizontal="left" vertical="center" wrapText="1"/>
    </xf>
    <xf numFmtId="0" fontId="0" fillId="2" borderId="13"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2" borderId="3" xfId="0" applyFill="1" applyBorder="1" applyAlignment="1">
      <alignment horizontal="left" vertical="center"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0" fillId="2" borderId="19" xfId="0" applyFill="1" applyBorder="1" applyAlignment="1">
      <alignment horizontal="left" vertical="center" wrapText="1"/>
    </xf>
    <xf numFmtId="4" fontId="44" fillId="3" borderId="2" xfId="0" applyNumberFormat="1" applyFont="1" applyFill="1" applyBorder="1" applyAlignment="1">
      <alignment horizontal="center" vertical="top" wrapText="1"/>
    </xf>
    <xf numFmtId="0" fontId="0" fillId="8" borderId="2" xfId="0" applyFill="1" applyBorder="1" applyAlignment="1">
      <alignment horizontal="left" vertical="center" wrapText="1"/>
    </xf>
    <xf numFmtId="0" fontId="70" fillId="0" borderId="19" xfId="0" applyFont="1" applyBorder="1"/>
    <xf numFmtId="0" fontId="0" fillId="2" borderId="37"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0" xfId="0" applyFont="1" applyFill="1" applyBorder="1" applyAlignment="1">
      <alignment horizontal="right" vertical="top" wrapText="1" indent="1"/>
    </xf>
    <xf numFmtId="0" fontId="18" fillId="3" borderId="4" xfId="0" applyFont="1" applyFill="1" applyBorder="1" applyAlignment="1">
      <alignment horizontal="left" vertical="top" wrapText="1" indent="1"/>
    </xf>
    <xf numFmtId="43" fontId="40" fillId="2" borderId="13" xfId="0" applyNumberFormat="1" applyFont="1" applyFill="1" applyBorder="1" applyAlignment="1">
      <alignment horizontal="left" vertical="center" wrapText="1"/>
    </xf>
    <xf numFmtId="4" fontId="44" fillId="3" borderId="38" xfId="0" applyNumberFormat="1" applyFont="1" applyFill="1" applyBorder="1" applyAlignment="1">
      <alignment horizontal="center" vertical="top" wrapText="1"/>
    </xf>
    <xf numFmtId="0" fontId="38" fillId="0" borderId="37" xfId="0" applyFont="1" applyBorder="1"/>
    <xf numFmtId="43" fontId="69" fillId="3" borderId="3" xfId="1" applyFont="1" applyFill="1" applyBorder="1" applyAlignment="1">
      <alignment horizontal="center" vertical="top" wrapText="1"/>
    </xf>
    <xf numFmtId="0" fontId="0" fillId="8" borderId="6" xfId="0" applyFill="1" applyBorder="1" applyAlignment="1">
      <alignment horizontal="left" vertical="center"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70" fillId="0" borderId="19" xfId="0" applyFont="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37" fontId="70" fillId="8" borderId="19" xfId="1" applyNumberFormat="1" applyFont="1" applyFill="1" applyBorder="1" applyAlignment="1">
      <alignment horizontal="center"/>
    </xf>
    <xf numFmtId="37" fontId="69" fillId="8" borderId="19" xfId="1" applyNumberFormat="1" applyFont="1" applyFill="1" applyBorder="1" applyAlignment="1">
      <alignment horizontal="center"/>
    </xf>
    <xf numFmtId="0" fontId="19" fillId="0" borderId="3" xfId="0" applyFont="1" applyFill="1" applyBorder="1" applyAlignment="1">
      <alignment horizontal="center" vertical="top" wrapText="1"/>
    </xf>
    <xf numFmtId="0" fontId="0" fillId="8" borderId="3" xfId="0" applyFill="1" applyBorder="1" applyAlignment="1">
      <alignment horizontal="left" vertical="center" wrapText="1"/>
    </xf>
    <xf numFmtId="0" fontId="70" fillId="0" borderId="19" xfId="0" applyFont="1" applyBorder="1"/>
    <xf numFmtId="0" fontId="19" fillId="3" borderId="2" xfId="0" applyFont="1" applyFill="1" applyBorder="1" applyAlignment="1">
      <alignment horizontal="right" vertical="center" wrapText="1" indent="1"/>
    </xf>
    <xf numFmtId="0" fontId="19" fillId="3" borderId="3" xfId="0" applyFont="1" applyFill="1" applyBorder="1" applyAlignment="1">
      <alignment horizontal="right" vertical="center" wrapText="1"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3" xfId="0" applyFill="1" applyBorder="1" applyAlignment="1">
      <alignment horizontal="left" vertical="center" wrapText="1"/>
    </xf>
    <xf numFmtId="169" fontId="40" fillId="2" borderId="15" xfId="0" applyNumberFormat="1" applyFont="1" applyFill="1" applyBorder="1" applyAlignment="1">
      <alignment horizontal="left" vertical="center" wrapText="1"/>
    </xf>
    <xf numFmtId="1" fontId="70" fillId="8" borderId="19" xfId="1" applyNumberFormat="1" applyFont="1" applyFill="1" applyBorder="1" applyAlignment="1">
      <alignment horizontal="center"/>
    </xf>
    <xf numFmtId="3" fontId="0" fillId="3" borderId="1" xfId="0" applyNumberFormat="1" applyFill="1" applyBorder="1" applyAlignment="1">
      <alignment horizontal="center" vertical="top" wrapText="1"/>
    </xf>
    <xf numFmtId="1" fontId="70" fillId="8" borderId="19" xfId="1" applyNumberFormat="1" applyFont="1" applyFill="1" applyBorder="1" applyAlignment="1">
      <alignment horizontal="left"/>
    </xf>
    <xf numFmtId="0" fontId="19" fillId="0"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9" fillId="8" borderId="1" xfId="0" applyFont="1" applyFill="1" applyBorder="1" applyAlignment="1">
      <alignment horizontal="center" vertical="top" wrapText="1"/>
    </xf>
    <xf numFmtId="0" fontId="0" fillId="8" borderId="1" xfId="0" applyFill="1" applyBorder="1" applyAlignment="1">
      <alignment horizontal="center" vertical="top" wrapText="1"/>
    </xf>
    <xf numFmtId="0" fontId="19" fillId="34" borderId="1" xfId="0" applyFont="1" applyFill="1" applyBorder="1" applyAlignment="1">
      <alignment horizontal="center" vertical="center" wrapText="1"/>
    </xf>
    <xf numFmtId="0" fontId="19" fillId="34" borderId="2" xfId="0" applyFont="1" applyFill="1" applyBorder="1" applyAlignment="1">
      <alignment horizontal="center" vertical="top" wrapText="1"/>
    </xf>
    <xf numFmtId="0" fontId="0" fillId="34" borderId="1" xfId="0" applyFill="1" applyBorder="1" applyAlignment="1">
      <alignment horizontal="center" vertical="top" wrapText="1"/>
    </xf>
    <xf numFmtId="0" fontId="44" fillId="0" borderId="19" xfId="0" applyFont="1" applyFill="1" applyBorder="1" applyAlignment="1">
      <alignment horizontal="right" vertical="center" wrapText="1"/>
    </xf>
    <xf numFmtId="164" fontId="0" fillId="8" borderId="3" xfId="0" applyNumberFormat="1" applyFill="1" applyBorder="1" applyAlignment="1">
      <alignment horizontal="left" wrapText="1"/>
    </xf>
    <xf numFmtId="0" fontId="70" fillId="8" borderId="19" xfId="0" quotePrefix="1" applyFont="1" applyFill="1" applyBorder="1"/>
    <xf numFmtId="4" fontId="36" fillId="8" borderId="19" xfId="0" applyNumberFormat="1" applyFont="1" applyFill="1" applyBorder="1" applyAlignment="1">
      <alignment horizontal="right" wrapText="1"/>
    </xf>
    <xf numFmtId="0" fontId="44"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4" fontId="44" fillId="8" borderId="19" xfId="0" quotePrefix="1" applyNumberFormat="1" applyFont="1" applyFill="1" applyBorder="1" applyAlignment="1">
      <alignment horizontal="center" vertical="center" wrapText="1"/>
    </xf>
    <xf numFmtId="4" fontId="44" fillId="8" borderId="4" xfId="0" quotePrefix="1" applyNumberFormat="1" applyFont="1" applyFill="1" applyBorder="1" applyAlignment="1">
      <alignment horizontal="center" vertical="center" wrapText="1"/>
    </xf>
    <xf numFmtId="0" fontId="0" fillId="0" borderId="38" xfId="0" applyFill="1" applyBorder="1" applyAlignment="1">
      <alignment horizontal="center" vertical="top" wrapText="1"/>
    </xf>
    <xf numFmtId="0" fontId="92" fillId="8" borderId="38" xfId="0" applyFont="1" applyFill="1" applyBorder="1" applyAlignment="1">
      <alignment horizontal="left" vertical="top" wrapText="1"/>
    </xf>
    <xf numFmtId="0" fontId="94" fillId="31" borderId="38" xfId="0" applyFont="1" applyFill="1" applyBorder="1" applyAlignment="1">
      <alignment vertical="center" wrapText="1"/>
    </xf>
    <xf numFmtId="9" fontId="8" fillId="8" borderId="38" xfId="0" applyNumberFormat="1" applyFont="1" applyFill="1" applyBorder="1" applyAlignment="1">
      <alignment horizontal="center" vertical="center" wrapText="1"/>
    </xf>
    <xf numFmtId="10" fontId="0" fillId="8" borderId="19" xfId="0" applyNumberFormat="1" applyFill="1" applyBorder="1" applyAlignment="1">
      <alignment horizontal="left" vertical="top"/>
    </xf>
    <xf numFmtId="0" fontId="44" fillId="8" borderId="77" xfId="0" applyFont="1" applyFill="1" applyBorder="1" applyAlignment="1">
      <alignment horizontal="center" vertical="top" wrapText="1"/>
    </xf>
    <xf numFmtId="0" fontId="7" fillId="31" borderId="79" xfId="0" applyFont="1" applyFill="1" applyBorder="1" applyAlignment="1">
      <alignment horizontal="left" vertical="top" wrapText="1" indent="1"/>
    </xf>
    <xf numFmtId="0" fontId="7" fillId="31" borderId="80" xfId="0" applyFont="1" applyFill="1" applyBorder="1" applyAlignment="1">
      <alignment horizontal="left" vertical="top" wrapText="1" indent="1"/>
    </xf>
    <xf numFmtId="0" fontId="7" fillId="31" borderId="81" xfId="0" applyFont="1" applyFill="1" applyBorder="1" applyAlignment="1">
      <alignment horizontal="left" vertical="top" wrapText="1" indent="2"/>
    </xf>
    <xf numFmtId="0" fontId="44" fillId="31" borderId="80" xfId="0" applyFont="1" applyFill="1" applyBorder="1" applyAlignment="1">
      <alignment horizontal="left" wrapText="1"/>
    </xf>
    <xf numFmtId="0" fontId="0" fillId="31" borderId="41" xfId="0" applyFill="1" applyBorder="1" applyAlignment="1">
      <alignment horizontal="left" vertical="top" wrapText="1"/>
    </xf>
    <xf numFmtId="0" fontId="44" fillId="31" borderId="80" xfId="0" applyFont="1" applyFill="1" applyBorder="1" applyAlignment="1">
      <alignment horizontal="center" vertical="top" wrapText="1"/>
    </xf>
    <xf numFmtId="0" fontId="7" fillId="8" borderId="40" xfId="0" applyFont="1" applyFill="1" applyBorder="1" applyAlignment="1">
      <alignment horizontal="left" vertical="top" wrapText="1" indent="2"/>
    </xf>
    <xf numFmtId="0" fontId="44" fillId="31" borderId="82" xfId="0" applyFont="1" applyFill="1" applyBorder="1" applyAlignment="1">
      <alignment horizontal="left" wrapText="1"/>
    </xf>
    <xf numFmtId="0" fontId="7" fillId="8" borderId="83" xfId="0" applyFont="1" applyFill="1" applyBorder="1" applyAlignment="1">
      <alignment horizontal="left" vertical="top" wrapText="1" indent="2"/>
    </xf>
    <xf numFmtId="9" fontId="44" fillId="8" borderId="1" xfId="0" quotePrefix="1" applyNumberFormat="1" applyFont="1" applyFill="1" applyBorder="1" applyAlignment="1">
      <alignment horizontal="center" vertical="center" wrapText="1"/>
    </xf>
    <xf numFmtId="9" fontId="44" fillId="8" borderId="1" xfId="0" quotePrefix="1" applyNumberFormat="1" applyFont="1" applyFill="1" applyBorder="1" applyAlignment="1">
      <alignment horizontal="left" vertical="center" wrapText="1"/>
    </xf>
    <xf numFmtId="0" fontId="0" fillId="8" borderId="3" xfId="0" applyFill="1" applyBorder="1" applyAlignment="1">
      <alignment horizontal="center" wrapText="1"/>
    </xf>
    <xf numFmtId="0" fontId="44" fillId="8" borderId="19" xfId="0" applyFont="1" applyFill="1" applyBorder="1" applyAlignment="1">
      <alignment horizontal="center" vertical="center"/>
    </xf>
    <xf numFmtId="2" fontId="44" fillId="8" borderId="19" xfId="0" applyNumberFormat="1" applyFont="1" applyFill="1" applyBorder="1" applyAlignment="1">
      <alignment horizontal="center" vertical="center" wrapText="1"/>
    </xf>
    <xf numFmtId="9" fontId="44" fillId="8" borderId="5" xfId="0" quotePrefix="1" applyNumberFormat="1" applyFont="1" applyFill="1" applyBorder="1" applyAlignment="1">
      <alignment horizontal="left" vertical="center" wrapText="1"/>
    </xf>
    <xf numFmtId="9" fontId="44" fillId="8" borderId="19" xfId="0" quotePrefix="1" applyNumberFormat="1" applyFont="1" applyFill="1" applyBorder="1" applyAlignment="1">
      <alignment horizontal="left" vertical="center" wrapText="1"/>
    </xf>
    <xf numFmtId="9" fontId="44" fillId="8" borderId="68" xfId="0" quotePrefix="1" applyNumberFormat="1" applyFont="1" applyFill="1" applyBorder="1" applyAlignment="1">
      <alignment horizontal="left" vertical="center" wrapText="1"/>
    </xf>
    <xf numFmtId="9" fontId="44" fillId="8" borderId="4" xfId="0" quotePrefix="1" applyNumberFormat="1" applyFont="1" applyFill="1" applyBorder="1" applyAlignment="1">
      <alignment horizontal="center" vertical="center" wrapText="1"/>
    </xf>
    <xf numFmtId="0" fontId="0" fillId="8" borderId="19" xfId="0" applyFill="1" applyBorder="1" applyAlignment="1">
      <alignment horizontal="left" vertical="center" wrapText="1"/>
    </xf>
    <xf numFmtId="0" fontId="0" fillId="8" borderId="8" xfId="0" applyFill="1" applyBorder="1" applyAlignment="1">
      <alignment horizontal="center" vertical="center" wrapText="1"/>
    </xf>
    <xf numFmtId="3" fontId="0" fillId="31" borderId="0" xfId="0" applyNumberFormat="1" applyFill="1" applyBorder="1" applyAlignment="1">
      <alignment horizontal="left" vertical="top"/>
    </xf>
    <xf numFmtId="1" fontId="76" fillId="8" borderId="1" xfId="0" applyNumberFormat="1" applyFont="1" applyFill="1" applyBorder="1" applyAlignment="1">
      <alignment horizontal="center" wrapText="1"/>
    </xf>
    <xf numFmtId="0" fontId="36" fillId="8" borderId="0" xfId="0" applyFont="1" applyFill="1" applyBorder="1" applyAlignment="1">
      <alignment horizontal="left" vertical="top"/>
    </xf>
    <xf numFmtId="3" fontId="0" fillId="8" borderId="0" xfId="0" applyNumberFormat="1" applyFill="1" applyBorder="1" applyAlignment="1">
      <alignment horizontal="left" vertical="top"/>
    </xf>
    <xf numFmtId="0" fontId="0" fillId="8" borderId="3" xfId="0" applyFill="1" applyBorder="1" applyAlignment="1">
      <alignment wrapText="1"/>
    </xf>
    <xf numFmtId="1" fontId="83" fillId="8" borderId="1" xfId="0" applyNumberFormat="1" applyFont="1" applyFill="1" applyBorder="1" applyAlignment="1">
      <alignment horizontal="center" vertical="top" shrinkToFit="1"/>
    </xf>
    <xf numFmtId="1" fontId="112" fillId="8" borderId="1" xfId="0" applyNumberFormat="1" applyFont="1" applyFill="1" applyBorder="1" applyAlignment="1">
      <alignment horizontal="center" vertical="top" shrinkToFit="1"/>
    </xf>
    <xf numFmtId="37" fontId="70" fillId="8" borderId="0" xfId="1" applyNumberFormat="1" applyFont="1" applyFill="1" applyBorder="1" applyAlignment="1">
      <alignment horizontal="center"/>
    </xf>
    <xf numFmtId="1" fontId="0" fillId="8" borderId="1" xfId="0" applyNumberFormat="1" applyFill="1" applyBorder="1" applyAlignment="1">
      <alignment horizontal="center" vertical="center" wrapText="1"/>
    </xf>
    <xf numFmtId="0" fontId="0" fillId="8" borderId="4" xfId="0" applyFill="1" applyBorder="1" applyAlignment="1">
      <alignment horizontal="left" vertical="center" wrapText="1"/>
    </xf>
    <xf numFmtId="0" fontId="44" fillId="8" borderId="0" xfId="0" applyFont="1" applyFill="1" applyBorder="1" applyAlignment="1">
      <alignment horizontal="center" vertical="center" wrapText="1"/>
    </xf>
    <xf numFmtId="0" fontId="44" fillId="8" borderId="52" xfId="0" applyFont="1" applyFill="1" applyBorder="1" applyAlignment="1">
      <alignment horizontal="center" vertical="center" wrapText="1"/>
    </xf>
    <xf numFmtId="0" fontId="44" fillId="8" borderId="74" xfId="0" applyFont="1" applyFill="1" applyBorder="1" applyAlignment="1">
      <alignment horizontal="center" vertical="center" wrapText="1"/>
    </xf>
    <xf numFmtId="2" fontId="92" fillId="31" borderId="37" xfId="0" applyNumberFormat="1" applyFont="1" applyFill="1" applyBorder="1" applyAlignment="1">
      <alignment horizontal="left" vertical="top" wrapText="1"/>
    </xf>
    <xf numFmtId="10" fontId="8" fillId="8" borderId="0" xfId="0" applyNumberFormat="1" applyFont="1" applyFill="1" applyBorder="1" applyAlignment="1">
      <alignment horizontal="center" vertical="center" wrapText="1"/>
    </xf>
    <xf numFmtId="0" fontId="8" fillId="8" borderId="19" xfId="0" applyFont="1" applyFill="1" applyBorder="1" applyAlignment="1">
      <alignment horizontal="center" vertical="center" wrapText="1"/>
    </xf>
    <xf numFmtId="4" fontId="0" fillId="8" borderId="1" xfId="0" applyNumberFormat="1" applyFill="1" applyBorder="1" applyAlignment="1">
      <alignment horizontal="left" wrapText="1"/>
    </xf>
    <xf numFmtId="0" fontId="76" fillId="8" borderId="19" xfId="0" applyFont="1" applyFill="1" applyBorder="1"/>
    <xf numFmtId="4" fontId="0" fillId="8" borderId="3" xfId="0" applyNumberFormat="1" applyFill="1" applyBorder="1" applyAlignment="1">
      <alignment horizontal="left" wrapText="1"/>
    </xf>
    <xf numFmtId="4" fontId="0" fillId="8" borderId="19" xfId="0" applyNumberFormat="1" applyFill="1" applyBorder="1" applyAlignment="1">
      <alignment horizontal="left" wrapText="1"/>
    </xf>
    <xf numFmtId="4" fontId="0" fillId="8" borderId="19" xfId="0" applyNumberFormat="1" applyFill="1" applyBorder="1" applyAlignment="1">
      <alignment horizontal="right" wrapText="1"/>
    </xf>
    <xf numFmtId="1" fontId="0" fillId="8" borderId="0" xfId="0" applyNumberFormat="1" applyFill="1" applyBorder="1" applyAlignment="1">
      <alignment wrapText="1"/>
    </xf>
    <xf numFmtId="37" fontId="70" fillId="8" borderId="19" xfId="1" applyNumberFormat="1" applyFont="1" applyFill="1" applyBorder="1"/>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3" xfId="0"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8" borderId="2"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4" fontId="69" fillId="3" borderId="2" xfId="0" applyNumberFormat="1" applyFont="1" applyFill="1" applyBorder="1" applyAlignment="1">
      <alignment horizontal="center" vertical="top" wrapText="1"/>
    </xf>
    <xf numFmtId="0" fontId="0" fillId="2" borderId="3" xfId="0" applyFill="1" applyBorder="1" applyAlignment="1">
      <alignment horizontal="left" vertical="center" wrapText="1"/>
    </xf>
    <xf numFmtId="167" fontId="36" fillId="2" borderId="41" xfId="0" applyNumberFormat="1" applyFont="1" applyFill="1" applyBorder="1" applyAlignment="1">
      <alignment horizontal="left" vertical="center" wrapText="1"/>
    </xf>
    <xf numFmtId="0" fontId="113" fillId="31" borderId="19" xfId="0" applyFont="1" applyFill="1" applyBorder="1"/>
    <xf numFmtId="0" fontId="19" fillId="0" borderId="0" xfId="0" applyFont="1" applyFill="1" applyBorder="1" applyAlignment="1">
      <alignment horizontal="center" vertical="top" wrapText="1"/>
    </xf>
    <xf numFmtId="0" fontId="70" fillId="0" borderId="19" xfId="0" applyFont="1" applyBorder="1"/>
    <xf numFmtId="0" fontId="70" fillId="0" borderId="36" xfId="0" applyFont="1" applyBorder="1"/>
    <xf numFmtId="0" fontId="70" fillId="0" borderId="13" xfId="0" applyFont="1" applyBorder="1"/>
    <xf numFmtId="0" fontId="0" fillId="0" borderId="0" xfId="0" applyFill="1" applyBorder="1" applyAlignment="1">
      <alignment horizontal="left" wrapText="1"/>
    </xf>
    <xf numFmtId="4" fontId="69" fillId="3" borderId="2" xfId="0" applyNumberFormat="1" applyFont="1" applyFill="1" applyBorder="1" applyAlignment="1">
      <alignment horizontal="center" vertical="top" wrapText="1"/>
    </xf>
    <xf numFmtId="4" fontId="69" fillId="3" borderId="3" xfId="0" applyNumberFormat="1" applyFont="1" applyFill="1" applyBorder="1" applyAlignment="1">
      <alignment horizontal="center" vertical="top"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37" fontId="36" fillId="2" borderId="1" xfId="0" applyNumberFormat="1" applyFont="1" applyFill="1" applyBorder="1" applyAlignment="1">
      <alignment horizontal="center" vertical="center" wrapText="1"/>
    </xf>
    <xf numFmtId="3" fontId="0" fillId="8" borderId="0" xfId="0" applyNumberFormat="1" applyFill="1" applyBorder="1" applyAlignment="1">
      <alignment horizontal="center" wrapText="1"/>
    </xf>
    <xf numFmtId="3" fontId="0" fillId="8" borderId="19" xfId="0" applyNumberFormat="1" applyFill="1" applyBorder="1" applyAlignment="1">
      <alignment horizontal="center" wrapText="1"/>
    </xf>
    <xf numFmtId="3" fontId="70" fillId="8" borderId="19" xfId="1" applyNumberFormat="1" applyFont="1" applyFill="1" applyBorder="1" applyAlignment="1">
      <alignment horizontal="center"/>
    </xf>
    <xf numFmtId="3" fontId="70" fillId="8" borderId="0" xfId="1" applyNumberFormat="1" applyFont="1" applyFill="1" applyBorder="1" applyAlignment="1">
      <alignment horizontal="center"/>
    </xf>
    <xf numFmtId="3" fontId="0" fillId="2" borderId="1" xfId="0" applyNumberForma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3" fontId="0" fillId="8" borderId="1" xfId="0" applyNumberFormat="1" applyFill="1" applyBorder="1" applyAlignment="1">
      <alignment horizontal="center" vertical="center" wrapText="1"/>
    </xf>
    <xf numFmtId="1" fontId="64" fillId="6" borderId="1" xfId="0" applyNumberFormat="1" applyFont="1" applyFill="1" applyBorder="1" applyAlignment="1">
      <alignment horizontal="center" vertical="top" shrinkToFit="1"/>
    </xf>
    <xf numFmtId="1" fontId="15" fillId="6" borderId="1" xfId="0" applyNumberFormat="1" applyFont="1" applyFill="1" applyBorder="1" applyAlignment="1">
      <alignment horizontal="center" vertical="top" shrinkToFit="1"/>
    </xf>
    <xf numFmtId="0" fontId="44" fillId="8" borderId="23" xfId="0" applyFont="1" applyFill="1" applyBorder="1" applyAlignment="1">
      <alignment horizontal="center" vertical="top"/>
    </xf>
    <xf numFmtId="0" fontId="44" fillId="8" borderId="37" xfId="0" applyFont="1" applyFill="1" applyBorder="1" applyAlignment="1">
      <alignment horizontal="center" vertical="top"/>
    </xf>
    <xf numFmtId="4" fontId="0" fillId="0" borderId="0" xfId="0" applyNumberFormat="1" applyFill="1" applyBorder="1" applyAlignment="1">
      <alignment horizontal="left" vertical="top"/>
    </xf>
    <xf numFmtId="0" fontId="104" fillId="8" borderId="19" xfId="0" applyFont="1" applyFill="1" applyBorder="1"/>
    <xf numFmtId="0" fontId="104" fillId="8" borderId="53" xfId="0" applyFont="1" applyFill="1" applyBorder="1"/>
    <xf numFmtId="0" fontId="8" fillId="8" borderId="1" xfId="0" applyFont="1" applyFill="1" applyBorder="1" applyAlignment="1">
      <alignment horizontal="center" vertical="top" wrapText="1"/>
    </xf>
    <xf numFmtId="0" fontId="44" fillId="8" borderId="23" xfId="0" applyFont="1" applyFill="1" applyBorder="1" applyAlignment="1">
      <alignment horizontal="left" vertical="top" wrapText="1"/>
    </xf>
    <xf numFmtId="10" fontId="44" fillId="8" borderId="69" xfId="0" quotePrefix="1" applyNumberFormat="1" applyFont="1" applyFill="1" applyBorder="1" applyAlignment="1">
      <alignment horizontal="center" vertical="center" wrapText="1"/>
    </xf>
    <xf numFmtId="0" fontId="32" fillId="0" borderId="4" xfId="0" applyFont="1" applyFill="1" applyBorder="1" applyAlignment="1">
      <alignment horizontal="center" vertical="top" wrapText="1"/>
    </xf>
    <xf numFmtId="0" fontId="94" fillId="31" borderId="19" xfId="0" applyFont="1" applyFill="1" applyBorder="1" applyAlignment="1">
      <alignment horizontal="left" wrapText="1"/>
    </xf>
    <xf numFmtId="0" fontId="36" fillId="0" borderId="19" xfId="0" applyFont="1" applyFill="1" applyBorder="1" applyAlignment="1">
      <alignment horizontal="left" vertical="top"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0" fontId="0" fillId="8" borderId="3" xfId="0" applyFill="1" applyBorder="1" applyAlignment="1">
      <alignment horizontal="center" wrapText="1"/>
    </xf>
    <xf numFmtId="0" fontId="44" fillId="8" borderId="53" xfId="0" applyFont="1" applyFill="1" applyBorder="1" applyAlignment="1">
      <alignment horizontal="center" vertical="center" wrapText="1"/>
    </xf>
    <xf numFmtId="0" fontId="0" fillId="0" borderId="0" xfId="0" applyFill="1" applyBorder="1" applyAlignment="1">
      <alignment horizontal="left" vertical="top" wrapText="1"/>
    </xf>
    <xf numFmtId="0" fontId="0" fillId="8" borderId="19" xfId="0" applyFill="1" applyBorder="1" applyAlignment="1">
      <alignment horizontal="left" vertical="center" wrapText="1"/>
    </xf>
    <xf numFmtId="0" fontId="0" fillId="0" borderId="0" xfId="0" applyFill="1" applyBorder="1" applyAlignment="1">
      <alignment horizontal="left" wrapText="1"/>
    </xf>
    <xf numFmtId="0" fontId="0" fillId="2" borderId="0" xfId="0" applyFill="1" applyBorder="1" applyAlignment="1">
      <alignment horizontal="left"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left" vertical="center" wrapText="1"/>
    </xf>
    <xf numFmtId="0" fontId="44" fillId="8" borderId="37" xfId="0" applyFont="1" applyFill="1" applyBorder="1" applyAlignment="1">
      <alignment horizontal="center" vertical="center" wrapText="1"/>
    </xf>
    <xf numFmtId="0" fontId="44" fillId="8" borderId="23" xfId="0" applyNumberFormat="1" applyFont="1" applyFill="1" applyBorder="1" applyAlignment="1">
      <alignment horizontal="center" vertical="center"/>
    </xf>
    <xf numFmtId="0" fontId="44" fillId="8" borderId="37" xfId="0" applyNumberFormat="1" applyFont="1" applyFill="1" applyBorder="1" applyAlignment="1">
      <alignment horizontal="center" vertical="center"/>
    </xf>
    <xf numFmtId="0" fontId="44" fillId="8" borderId="19" xfId="0" applyFont="1" applyFill="1" applyBorder="1" applyAlignment="1">
      <alignment horizontal="center" vertical="center"/>
    </xf>
    <xf numFmtId="0" fontId="0" fillId="8" borderId="19" xfId="0" applyFill="1" applyBorder="1" applyAlignment="1">
      <alignment horizontal="center" vertical="center" wrapText="1"/>
    </xf>
    <xf numFmtId="0" fontId="44" fillId="8" borderId="4" xfId="0" applyFont="1" applyFill="1" applyBorder="1" applyAlignment="1">
      <alignment horizontal="center" wrapText="1"/>
    </xf>
    <xf numFmtId="0" fontId="44" fillId="8" borderId="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9" xfId="0" applyFont="1" applyFill="1" applyBorder="1" applyAlignment="1">
      <alignment horizontal="center" vertical="center" wrapText="1"/>
    </xf>
    <xf numFmtId="0" fontId="44" fillId="8" borderId="22" xfId="0" applyFont="1" applyFill="1" applyBorder="1" applyAlignment="1">
      <alignment horizontal="center" vertical="center" wrapText="1"/>
    </xf>
    <xf numFmtId="1" fontId="81" fillId="8" borderId="1" xfId="0" applyNumberFormat="1" applyFont="1" applyFill="1" applyBorder="1" applyAlignment="1">
      <alignment horizontal="center" vertical="top" shrinkToFit="1"/>
    </xf>
    <xf numFmtId="169" fontId="0" fillId="8" borderId="15" xfId="0" applyNumberFormat="1" applyFill="1" applyBorder="1" applyAlignment="1">
      <alignment horizontal="left" vertical="center" wrapText="1"/>
    </xf>
    <xf numFmtId="0" fontId="40" fillId="8" borderId="2" xfId="0" applyFont="1" applyFill="1" applyBorder="1" applyAlignment="1">
      <alignment horizontal="left" vertical="center" wrapText="1"/>
    </xf>
    <xf numFmtId="0" fontId="40" fillId="8" borderId="3" xfId="0" applyFont="1" applyFill="1" applyBorder="1" applyAlignment="1">
      <alignment horizontal="left" vertical="center" wrapText="1"/>
    </xf>
    <xf numFmtId="169" fontId="36" fillId="8" borderId="15" xfId="0" applyNumberFormat="1" applyFont="1" applyFill="1" applyBorder="1" applyAlignment="1">
      <alignment horizontal="left" vertical="center" wrapText="1"/>
    </xf>
    <xf numFmtId="0" fontId="0" fillId="8" borderId="38" xfId="0" applyFill="1" applyBorder="1" applyAlignment="1">
      <alignment horizontal="left" vertical="center" wrapText="1"/>
    </xf>
    <xf numFmtId="0" fontId="0" fillId="8" borderId="1" xfId="0" applyFill="1" applyBorder="1" applyAlignment="1">
      <alignment wrapText="1"/>
    </xf>
    <xf numFmtId="0" fontId="0" fillId="8" borderId="7" xfId="0" applyFill="1" applyBorder="1" applyAlignment="1">
      <alignment horizontal="left" vertical="center" wrapText="1"/>
    </xf>
    <xf numFmtId="1" fontId="0" fillId="8" borderId="1" xfId="0" applyNumberFormat="1" applyFill="1" applyBorder="1" applyAlignment="1">
      <alignment horizontal="center" wrapText="1"/>
    </xf>
    <xf numFmtId="167" fontId="70" fillId="8" borderId="19" xfId="1" applyNumberFormat="1" applyFont="1" applyFill="1" applyBorder="1" applyAlignment="1"/>
    <xf numFmtId="3" fontId="0" fillId="8" borderId="1" xfId="0" applyNumberFormat="1" applyFill="1" applyBorder="1" applyAlignment="1">
      <alignment horizontal="center" wrapText="1"/>
    </xf>
    <xf numFmtId="3" fontId="0" fillId="8" borderId="4" xfId="0" applyNumberFormat="1" applyFill="1" applyBorder="1" applyAlignment="1">
      <alignment horizontal="center" wrapText="1"/>
    </xf>
    <xf numFmtId="1" fontId="44" fillId="8" borderId="0" xfId="0" applyNumberFormat="1" applyFont="1" applyFill="1" applyBorder="1" applyAlignment="1">
      <alignment horizontal="right" vertical="top" wrapText="1"/>
    </xf>
    <xf numFmtId="0" fontId="44" fillId="8" borderId="37" xfId="47" applyFont="1" applyFill="1" applyBorder="1" applyAlignment="1">
      <alignment horizontal="left" wrapText="1"/>
    </xf>
    <xf numFmtId="0" fontId="44" fillId="8" borderId="19" xfId="47" applyFont="1" applyFill="1" applyBorder="1" applyAlignment="1">
      <alignment horizontal="left" wrapText="1"/>
    </xf>
    <xf numFmtId="1" fontId="8" fillId="8" borderId="19" xfId="47" applyNumberFormat="1" applyFont="1" applyFill="1" applyBorder="1" applyAlignment="1">
      <alignment horizontal="center"/>
    </xf>
    <xf numFmtId="0" fontId="44" fillId="8" borderId="38" xfId="47" applyFont="1" applyFill="1" applyBorder="1" applyAlignment="1">
      <alignment horizontal="left" wrapText="1"/>
    </xf>
    <xf numFmtId="0" fontId="44" fillId="8" borderId="19" xfId="47" applyFont="1" applyFill="1" applyBorder="1" applyAlignment="1">
      <alignment horizontal="left"/>
    </xf>
    <xf numFmtId="0" fontId="44" fillId="8" borderId="38" xfId="0" applyFont="1" applyFill="1" applyBorder="1" applyAlignment="1">
      <alignment horizontal="left" vertical="center" wrapText="1"/>
    </xf>
    <xf numFmtId="9" fontId="44" fillId="8" borderId="19" xfId="0" applyNumberFormat="1" applyFont="1" applyFill="1" applyBorder="1" applyAlignment="1">
      <alignment horizontal="center" vertical="center" wrapText="1"/>
    </xf>
    <xf numFmtId="10" fontId="44" fillId="8" borderId="19" xfId="0" quotePrefix="1" applyNumberFormat="1" applyFont="1" applyFill="1" applyBorder="1" applyAlignment="1">
      <alignment horizontal="center" vertical="center" wrapText="1"/>
    </xf>
    <xf numFmtId="0" fontId="44" fillId="8" borderId="69"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102" fillId="8" borderId="0" xfId="4" applyFont="1" applyFill="1" applyBorder="1" applyAlignment="1">
      <alignment horizontal="left" vertical="top" wrapText="1"/>
    </xf>
    <xf numFmtId="4" fontId="44" fillId="8" borderId="19" xfId="0" applyNumberFormat="1" applyFont="1" applyFill="1" applyBorder="1" applyAlignment="1">
      <alignment horizontal="left" wrapText="1"/>
    </xf>
    <xf numFmtId="4" fontId="44" fillId="8" borderId="19" xfId="0" applyNumberFormat="1" applyFont="1" applyFill="1" applyBorder="1" applyAlignment="1">
      <alignment horizontal="right" wrapText="1"/>
    </xf>
    <xf numFmtId="0" fontId="70" fillId="31" borderId="19" xfId="47" applyFont="1" applyFill="1" applyBorder="1" applyAlignment="1">
      <alignment horizontal="center" vertical="center" wrapText="1"/>
    </xf>
    <xf numFmtId="0" fontId="70" fillId="0" borderId="19" xfId="0" applyFont="1" applyBorder="1"/>
    <xf numFmtId="0" fontId="18" fillId="3" borderId="3" xfId="0" applyFont="1" applyFill="1" applyBorder="1" applyAlignment="1">
      <alignment horizontal="center" vertical="top"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36" fillId="32" borderId="0" xfId="0" applyFont="1" applyFill="1" applyBorder="1" applyAlignment="1">
      <alignment horizontal="left" vertical="top"/>
    </xf>
    <xf numFmtId="0" fontId="0" fillId="8" borderId="19" xfId="0" applyFill="1" applyBorder="1" applyAlignment="1">
      <alignment horizontal="left" vertical="center"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3"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0" fillId="2" borderId="19" xfId="0" applyFill="1" applyBorder="1" applyAlignment="1">
      <alignment horizontal="left" vertical="center" wrapText="1"/>
    </xf>
    <xf numFmtId="0" fontId="0" fillId="2" borderId="13" xfId="0" applyFill="1" applyBorder="1" applyAlignment="1">
      <alignment horizontal="left" vertical="center"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9"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70" fillId="0" borderId="53" xfId="0" quotePrefix="1" applyFont="1" applyFill="1" applyBorder="1" applyAlignment="1" applyProtection="1">
      <alignment horizontal="right"/>
      <protection locked="0"/>
    </xf>
    <xf numFmtId="0" fontId="36" fillId="2" borderId="4" xfId="0" applyFont="1" applyFill="1" applyBorder="1" applyAlignment="1">
      <alignment horizontal="left" vertical="center" wrapText="1"/>
    </xf>
    <xf numFmtId="0" fontId="44"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4" fillId="31" borderId="19" xfId="0" applyFont="1" applyFill="1" applyBorder="1" applyAlignment="1">
      <alignment horizontal="left" vertical="top" wrapText="1"/>
    </xf>
    <xf numFmtId="0" fontId="87" fillId="31" borderId="0" xfId="0" applyFont="1" applyFill="1" applyBorder="1" applyAlignment="1">
      <alignment horizontal="left" vertical="top" wrapText="1"/>
    </xf>
    <xf numFmtId="0" fontId="7" fillId="32" borderId="1" xfId="0" quotePrefix="1" applyFont="1" applyFill="1" applyBorder="1" applyAlignment="1">
      <alignment horizontal="center" vertical="center" wrapText="1"/>
    </xf>
    <xf numFmtId="0" fontId="44" fillId="8" borderId="38" xfId="0" applyFont="1" applyFill="1" applyBorder="1" applyAlignment="1">
      <alignment horizontal="left" wrapText="1"/>
    </xf>
    <xf numFmtId="0" fontId="44" fillId="8" borderId="38" xfId="0" applyFont="1" applyFill="1" applyBorder="1" applyAlignment="1">
      <alignment horizontal="center" vertical="center" wrapText="1"/>
    </xf>
    <xf numFmtId="0" fontId="70" fillId="8" borderId="19" xfId="0" quotePrefix="1" applyFont="1" applyFill="1" applyBorder="1" applyAlignment="1">
      <alignment horizontal="left"/>
    </xf>
    <xf numFmtId="0" fontId="70" fillId="8" borderId="19" xfId="0" applyFont="1" applyFill="1" applyBorder="1" applyAlignment="1">
      <alignment horizontal="left"/>
    </xf>
    <xf numFmtId="4" fontId="76" fillId="8" borderId="19" xfId="1" applyNumberFormat="1" applyFont="1" applyFill="1" applyBorder="1"/>
    <xf numFmtId="0" fontId="44" fillId="8" borderId="19" xfId="0" applyFont="1" applyFill="1" applyBorder="1" applyAlignment="1">
      <alignment horizontal="center" vertical="center"/>
    </xf>
    <xf numFmtId="0" fontId="44" fillId="8" borderId="19" xfId="0" applyFont="1" applyFill="1" applyBorder="1" applyAlignment="1">
      <alignment horizontal="center" vertical="center" wrapText="1"/>
    </xf>
    <xf numFmtId="0" fontId="0" fillId="8" borderId="2" xfId="0" applyFill="1" applyBorder="1" applyAlignment="1">
      <alignment horizontal="left" vertical="center" wrapText="1"/>
    </xf>
    <xf numFmtId="0" fontId="0" fillId="0" borderId="0" xfId="0" applyFill="1" applyBorder="1" applyAlignment="1">
      <alignment horizontal="left" wrapText="1"/>
    </xf>
    <xf numFmtId="0" fontId="0" fillId="8" borderId="19" xfId="0" applyFill="1" applyBorder="1" applyAlignment="1">
      <alignment horizontal="left" vertical="center" wrapText="1"/>
    </xf>
    <xf numFmtId="0" fontId="36" fillId="31" borderId="1" xfId="0" applyFont="1" applyFill="1" applyBorder="1" applyAlignment="1">
      <alignment horizontal="left" vertical="top" wrapText="1"/>
    </xf>
    <xf numFmtId="0" fontId="44" fillId="8" borderId="15" xfId="0" applyFont="1" applyFill="1" applyBorder="1" applyAlignment="1">
      <alignment horizontal="center" wrapText="1"/>
    </xf>
    <xf numFmtId="3" fontId="0" fillId="8" borderId="1" xfId="0" applyNumberFormat="1" applyFill="1" applyBorder="1" applyAlignment="1">
      <alignment horizontal="left" wrapText="1"/>
    </xf>
    <xf numFmtId="0" fontId="0" fillId="8" borderId="0" xfId="0" applyFill="1" applyBorder="1" applyAlignment="1">
      <alignment horizontal="left" wrapText="1"/>
    </xf>
    <xf numFmtId="37" fontId="44" fillId="8" borderId="19" xfId="1" applyNumberFormat="1" applyFont="1" applyFill="1" applyBorder="1" applyAlignment="1">
      <alignment horizontal="center"/>
    </xf>
    <xf numFmtId="43" fontId="70" fillId="8" borderId="0" xfId="1" applyFont="1" applyFill="1" applyBorder="1"/>
    <xf numFmtId="0" fontId="76" fillId="8" borderId="1" xfId="0" applyFont="1" applyFill="1" applyBorder="1" applyAlignment="1">
      <alignment horizontal="center" vertical="center" wrapText="1"/>
    </xf>
    <xf numFmtId="0" fontId="7" fillId="2" borderId="0" xfId="0" applyFont="1" applyFill="1" applyBorder="1" applyAlignment="1">
      <alignment horizontal="left" vertical="top" wrapText="1" indent="2"/>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6" fillId="35" borderId="0" xfId="0" applyFont="1" applyFill="1" applyBorder="1" applyAlignment="1">
      <alignment horizontal="left" vertical="top"/>
    </xf>
    <xf numFmtId="1" fontId="111" fillId="8" borderId="1" xfId="0" applyNumberFormat="1" applyFont="1" applyFill="1" applyBorder="1" applyAlignment="1">
      <alignment horizontal="center" vertical="top" shrinkToFit="1"/>
    </xf>
    <xf numFmtId="0" fontId="0" fillId="8" borderId="19" xfId="0" applyFill="1" applyBorder="1" applyAlignment="1">
      <alignment horizontal="left" vertical="center" wrapText="1"/>
    </xf>
    <xf numFmtId="0" fontId="0" fillId="8" borderId="19" xfId="0" applyFill="1" applyBorder="1" applyAlignment="1">
      <alignment horizontal="center" vertical="center" wrapText="1"/>
    </xf>
    <xf numFmtId="0" fontId="0" fillId="2" borderId="19"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9" xfId="0" applyFill="1" applyBorder="1" applyAlignment="1">
      <alignment horizontal="left" vertical="center" wrapText="1"/>
    </xf>
    <xf numFmtId="37" fontId="0" fillId="8" borderId="15" xfId="0" applyNumberFormat="1" applyFill="1" applyBorder="1" applyAlignment="1">
      <alignment horizontal="center"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19" fillId="0" borderId="3" xfId="0" applyFont="1" applyFill="1" applyBorder="1" applyAlignment="1">
      <alignment horizontal="center" vertical="top" wrapText="1"/>
    </xf>
    <xf numFmtId="4" fontId="0" fillId="3" borderId="2" xfId="0" applyNumberFormat="1" applyFill="1" applyBorder="1" applyAlignment="1">
      <alignment horizontal="center" vertical="top" wrapText="1"/>
    </xf>
    <xf numFmtId="0" fontId="19" fillId="3" borderId="2" xfId="0" applyFont="1" applyFill="1" applyBorder="1" applyAlignment="1">
      <alignment horizontal="right" vertical="center" wrapText="1" indent="1"/>
    </xf>
    <xf numFmtId="0" fontId="19" fillId="3" borderId="3" xfId="0" applyFont="1" applyFill="1" applyBorder="1" applyAlignment="1">
      <alignment horizontal="right" vertical="center" wrapText="1" indent="1"/>
    </xf>
    <xf numFmtId="0" fontId="70" fillId="0" borderId="19" xfId="0" applyFont="1" applyBorder="1"/>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38" fillId="0" borderId="37" xfId="0" applyFont="1" applyFill="1" applyBorder="1"/>
    <xf numFmtId="0" fontId="0" fillId="8" borderId="2" xfId="0" applyFill="1" applyBorder="1" applyAlignment="1">
      <alignment horizontal="center" vertical="center" wrapText="1"/>
    </xf>
    <xf numFmtId="1" fontId="0" fillId="8" borderId="19" xfId="0" applyNumberFormat="1" applyFill="1" applyBorder="1" applyAlignment="1">
      <alignment wrapText="1"/>
    </xf>
    <xf numFmtId="43" fontId="0" fillId="0" borderId="0" xfId="0" applyNumberFormat="1" applyFill="1" applyBorder="1" applyAlignment="1">
      <alignment horizontal="left" vertical="top"/>
    </xf>
    <xf numFmtId="37" fontId="0" fillId="0" borderId="0" xfId="0" applyNumberFormat="1" applyFill="1" applyBorder="1" applyAlignment="1">
      <alignment horizontal="left" vertical="top"/>
    </xf>
    <xf numFmtId="0" fontId="0" fillId="8" borderId="0" xfId="0" applyFill="1" applyBorder="1" applyAlignment="1">
      <alignment wrapText="1"/>
    </xf>
    <xf numFmtId="0" fontId="44" fillId="31" borderId="19" xfId="0" applyFont="1" applyFill="1" applyBorder="1" applyAlignment="1">
      <alignment horizontal="left" vertical="top" wrapText="1"/>
    </xf>
    <xf numFmtId="0" fontId="44"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2" fontId="44" fillId="8" borderId="19" xfId="0" applyNumberFormat="1" applyFont="1" applyFill="1" applyBorder="1" applyAlignment="1">
      <alignment horizontal="center" vertical="center" wrapText="1"/>
    </xf>
    <xf numFmtId="0" fontId="44" fillId="8" borderId="19" xfId="4" applyFont="1" applyFill="1" applyBorder="1" applyAlignment="1">
      <alignment horizontal="center" vertical="center" wrapText="1"/>
    </xf>
    <xf numFmtId="0" fontId="7" fillId="0" borderId="3" xfId="0" applyFont="1" applyFill="1" applyBorder="1" applyAlignment="1">
      <alignment horizontal="center" vertical="top"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0" fontId="44" fillId="8" borderId="19" xfId="0" applyFont="1" applyFill="1" applyBorder="1" applyAlignment="1">
      <alignment horizontal="left" vertical="center" wrapText="1"/>
    </xf>
    <xf numFmtId="0" fontId="114" fillId="31" borderId="37" xfId="0" applyFont="1" applyFill="1" applyBorder="1" applyAlignment="1">
      <alignment horizontal="center" vertical="center" wrapText="1"/>
    </xf>
    <xf numFmtId="0" fontId="115" fillId="31" borderId="19" xfId="0" applyFont="1" applyFill="1" applyBorder="1" applyAlignment="1">
      <alignment horizontal="center" vertical="center" wrapText="1"/>
    </xf>
    <xf numFmtId="0" fontId="115" fillId="31" borderId="72" xfId="0" applyFont="1" applyFill="1" applyBorder="1" applyAlignment="1">
      <alignment horizontal="center" vertical="center" wrapText="1"/>
    </xf>
    <xf numFmtId="0" fontId="0" fillId="8" borderId="2" xfId="0" applyFill="1" applyBorder="1" applyAlignment="1">
      <alignment horizontal="center" wrapText="1"/>
    </xf>
    <xf numFmtId="0" fontId="0" fillId="8" borderId="3" xfId="0" applyFill="1" applyBorder="1" applyAlignment="1">
      <alignment horizontal="center" wrapText="1"/>
    </xf>
    <xf numFmtId="0" fontId="44" fillId="8" borderId="19" xfId="0" applyFont="1" applyFill="1" applyBorder="1" applyAlignment="1">
      <alignment horizontal="center" vertical="center" wrapText="1"/>
    </xf>
    <xf numFmtId="0" fontId="44" fillId="8" borderId="53" xfId="0" applyFont="1" applyFill="1" applyBorder="1" applyAlignment="1">
      <alignment horizontal="center" vertical="center" wrapText="1"/>
    </xf>
    <xf numFmtId="0" fontId="44" fillId="8" borderId="19" xfId="0" applyFont="1" applyFill="1" applyBorder="1" applyAlignment="1">
      <alignment horizontal="center" vertical="center"/>
    </xf>
    <xf numFmtId="0" fontId="44" fillId="8" borderId="19" xfId="4" applyFont="1" applyFill="1" applyBorder="1" applyAlignment="1">
      <alignment horizontal="center" vertical="center" wrapText="1"/>
    </xf>
    <xf numFmtId="1" fontId="78" fillId="8" borderId="1" xfId="0" applyNumberFormat="1" applyFont="1" applyFill="1" applyBorder="1" applyAlignment="1">
      <alignment horizontal="center" vertical="top" shrinkToFit="1"/>
    </xf>
    <xf numFmtId="1" fontId="69" fillId="8" borderId="1" xfId="0" applyNumberFormat="1" applyFont="1" applyFill="1" applyBorder="1" applyAlignment="1">
      <alignment horizontal="center" vertical="top" shrinkToFit="1"/>
    </xf>
    <xf numFmtId="1" fontId="76" fillId="8" borderId="1" xfId="0" applyNumberFormat="1" applyFont="1" applyFill="1" applyBorder="1" applyAlignment="1">
      <alignment horizontal="center" vertical="top" shrinkToFit="1"/>
    </xf>
    <xf numFmtId="0" fontId="113" fillId="31" borderId="19" xfId="0" quotePrefix="1" applyFont="1" applyFill="1" applyBorder="1" applyAlignment="1">
      <alignment horizontal="center"/>
    </xf>
    <xf numFmtId="0" fontId="44" fillId="8" borderId="19" xfId="0" applyFont="1" applyFill="1" applyBorder="1" applyAlignment="1">
      <alignment horizontal="center" vertical="center"/>
    </xf>
    <xf numFmtId="1" fontId="44" fillId="8" borderId="4" xfId="0" quotePrefix="1" applyNumberFormat="1" applyFont="1" applyFill="1" applyBorder="1" applyAlignment="1">
      <alignment horizontal="center" vertical="center" wrapText="1"/>
    </xf>
    <xf numFmtId="0" fontId="80" fillId="8" borderId="53" xfId="0" applyFont="1" applyFill="1" applyBorder="1"/>
    <xf numFmtId="0" fontId="80" fillId="8" borderId="19" xfId="0" applyFont="1" applyFill="1" applyBorder="1"/>
    <xf numFmtId="0" fontId="83" fillId="8" borderId="19" xfId="0" applyFont="1" applyFill="1" applyBorder="1"/>
    <xf numFmtId="0" fontId="111" fillId="8" borderId="53" xfId="0" applyFont="1" applyFill="1" applyBorder="1" applyAlignment="1"/>
    <xf numFmtId="0" fontId="85" fillId="8" borderId="19" xfId="0" applyFont="1" applyFill="1" applyBorder="1"/>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0" fontId="70" fillId="0" borderId="37" xfId="0" applyFont="1" applyBorder="1"/>
    <xf numFmtId="0" fontId="70" fillId="0" borderId="19" xfId="0" applyFont="1" applyBorder="1"/>
    <xf numFmtId="0" fontId="0" fillId="8" borderId="19" xfId="0" applyFill="1" applyBorder="1" applyAlignment="1">
      <alignment horizontal="left" vertical="center"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43" fontId="44" fillId="3" borderId="2" xfId="0" applyNumberFormat="1" applyFont="1" applyFill="1" applyBorder="1" applyAlignment="1">
      <alignment horizontal="center" vertical="top" wrapText="1"/>
    </xf>
    <xf numFmtId="43" fontId="44" fillId="3" borderId="3" xfId="0" applyNumberFormat="1"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116" fillId="8" borderId="53" xfId="0" applyFont="1" applyFill="1" applyBorder="1"/>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0" borderId="0" xfId="0" applyFill="1" applyBorder="1" applyAlignment="1">
      <alignment horizontal="center" vertical="top"/>
    </xf>
    <xf numFmtId="0" fontId="38" fillId="0" borderId="48" xfId="0" applyFont="1" applyFill="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7" fillId="8"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8" borderId="1" xfId="0" quotePrefix="1" applyFont="1" applyFill="1" applyBorder="1" applyAlignment="1">
      <alignment horizontal="center" vertical="center" wrapText="1"/>
    </xf>
    <xf numFmtId="9" fontId="8" fillId="8" borderId="0" xfId="0" applyNumberFormat="1" applyFont="1" applyFill="1" applyBorder="1" applyAlignment="1">
      <alignment horizontal="center" vertical="center" wrapText="1"/>
    </xf>
    <xf numFmtId="0" fontId="44" fillId="8" borderId="19" xfId="0" applyFont="1" applyFill="1" applyBorder="1" applyAlignment="1">
      <alignment horizontal="center" vertical="center" wrapText="1"/>
    </xf>
    <xf numFmtId="0" fontId="7" fillId="8" borderId="19" xfId="0" quotePrefix="1" applyFont="1" applyFill="1" applyBorder="1" applyAlignment="1">
      <alignment horizontal="center" vertical="center" wrapText="1"/>
    </xf>
    <xf numFmtId="0" fontId="0" fillId="8" borderId="3" xfId="0" applyFill="1" applyBorder="1" applyAlignment="1">
      <alignment horizontal="center" wrapText="1"/>
    </xf>
    <xf numFmtId="0" fontId="0" fillId="8" borderId="3" xfId="0" applyFill="1" applyBorder="1" applyAlignment="1">
      <alignment horizontal="left" wrapText="1"/>
    </xf>
    <xf numFmtId="0" fontId="0" fillId="8" borderId="19" xfId="0" applyFill="1" applyBorder="1" applyAlignment="1">
      <alignment horizontal="left" vertical="center" wrapText="1"/>
    </xf>
    <xf numFmtId="0" fontId="0" fillId="8" borderId="2" xfId="0" applyFill="1" applyBorder="1" applyAlignment="1">
      <alignment horizontal="left" vertical="center" wrapText="1"/>
    </xf>
    <xf numFmtId="43" fontId="0" fillId="8" borderId="2" xfId="0" applyNumberFormat="1" applyFill="1" applyBorder="1" applyAlignment="1">
      <alignment horizontal="left" wrapText="1"/>
    </xf>
    <xf numFmtId="4" fontId="36" fillId="8" borderId="1" xfId="0" applyNumberFormat="1" applyFont="1" applyFill="1" applyBorder="1" applyAlignment="1">
      <alignment horizontal="right" wrapText="1"/>
    </xf>
    <xf numFmtId="4" fontId="76" fillId="8" borderId="19" xfId="0" applyNumberFormat="1" applyFont="1" applyFill="1" applyBorder="1"/>
    <xf numFmtId="0" fontId="0" fillId="8" borderId="4" xfId="0" applyFill="1" applyBorder="1" applyAlignment="1">
      <alignment horizontal="center" wrapText="1"/>
    </xf>
    <xf numFmtId="0" fontId="0" fillId="8" borderId="4" xfId="0" applyFill="1" applyBorder="1" applyAlignment="1">
      <alignment horizontal="center" vertical="center" wrapText="1"/>
    </xf>
    <xf numFmtId="1" fontId="0" fillId="8" borderId="1" xfId="0" applyNumberFormat="1" applyFill="1" applyBorder="1" applyAlignment="1">
      <alignment vertical="center" wrapText="1"/>
    </xf>
    <xf numFmtId="1" fontId="0" fillId="8" borderId="1" xfId="0" applyNumberFormat="1" applyFill="1" applyBorder="1" applyAlignment="1">
      <alignment wrapText="1"/>
    </xf>
    <xf numFmtId="0" fontId="0" fillId="8" borderId="13" xfId="0" applyFill="1" applyBorder="1" applyAlignment="1">
      <alignment horizontal="center" wrapText="1"/>
    </xf>
    <xf numFmtId="0" fontId="76" fillId="8" borderId="1" xfId="0" applyFont="1" applyFill="1" applyBorder="1" applyAlignment="1">
      <alignment horizontal="center" wrapText="1"/>
    </xf>
    <xf numFmtId="0" fontId="7" fillId="8" borderId="78" xfId="0" quotePrefix="1" applyFont="1" applyFill="1" applyBorder="1" applyAlignment="1">
      <alignment horizontal="center" vertical="center" wrapText="1"/>
    </xf>
    <xf numFmtId="0" fontId="0" fillId="0" borderId="14" xfId="0" applyFill="1" applyBorder="1" applyAlignment="1">
      <alignment horizontal="left" vertical="top" wrapText="1"/>
    </xf>
    <xf numFmtId="0" fontId="8" fillId="8" borderId="19" xfId="0" applyFont="1" applyFill="1" applyBorder="1" applyAlignment="1">
      <alignment horizontal="center" vertical="top" wrapText="1"/>
    </xf>
    <xf numFmtId="0" fontId="7" fillId="0" borderId="7" xfId="0" applyFont="1" applyFill="1" applyBorder="1" applyAlignment="1">
      <alignment horizontal="center" vertical="top" wrapText="1"/>
    </xf>
    <xf numFmtId="170" fontId="44" fillId="8" borderId="19" xfId="1" applyNumberFormat="1" applyFont="1" applyFill="1" applyBorder="1" applyAlignment="1">
      <alignment horizontal="center"/>
    </xf>
    <xf numFmtId="170" fontId="70" fillId="8" borderId="19" xfId="1" applyNumberFormat="1" applyFont="1" applyFill="1" applyBorder="1" applyAlignment="1">
      <alignment horizontal="center"/>
    </xf>
    <xf numFmtId="4" fontId="0" fillId="3" borderId="2"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87" fillId="31" borderId="70" xfId="47" applyFont="1" applyFill="1" applyBorder="1" applyAlignment="1">
      <alignment horizontal="center" vertical="center" wrapText="1"/>
    </xf>
    <xf numFmtId="0" fontId="8" fillId="8" borderId="19" xfId="0" applyFont="1" applyFill="1" applyBorder="1" applyAlignment="1">
      <alignment vertical="center" wrapText="1"/>
    </xf>
    <xf numFmtId="0" fontId="7" fillId="8" borderId="19" xfId="0" applyFont="1" applyFill="1" applyBorder="1" applyAlignment="1">
      <alignment horizontal="center" vertical="top" wrapText="1"/>
    </xf>
    <xf numFmtId="0" fontId="0" fillId="0" borderId="4" xfId="0" applyFill="1" applyBorder="1" applyAlignment="1">
      <alignment horizontal="left" wrapText="1"/>
    </xf>
    <xf numFmtId="0" fontId="8" fillId="8" borderId="53" xfId="0" applyFont="1" applyFill="1" applyBorder="1" applyAlignment="1">
      <alignment vertical="center" wrapText="1"/>
    </xf>
    <xf numFmtId="0" fontId="8" fillId="0" borderId="19" xfId="0" applyFont="1" applyFill="1" applyBorder="1" applyAlignment="1">
      <alignment horizontal="left" vertical="top" wrapText="1"/>
    </xf>
    <xf numFmtId="0" fontId="87" fillId="31" borderId="47" xfId="47" applyFont="1" applyFill="1" applyBorder="1" applyAlignment="1">
      <alignment horizontal="center" vertical="center" wrapText="1"/>
    </xf>
    <xf numFmtId="0" fontId="8" fillId="0" borderId="53" xfId="0" applyFont="1" applyFill="1" applyBorder="1" applyAlignment="1">
      <alignment horizontal="left" vertical="top" wrapText="1"/>
    </xf>
    <xf numFmtId="9" fontId="8" fillId="8" borderId="19" xfId="0" applyNumberFormat="1" applyFont="1" applyFill="1" applyBorder="1" applyAlignment="1">
      <alignment horizontal="center" vertical="top" wrapText="1"/>
    </xf>
    <xf numFmtId="0" fontId="44" fillId="8" borderId="14" xfId="47" applyFont="1" applyFill="1" applyBorder="1" applyAlignment="1">
      <alignment horizontal="left" vertical="center" wrapText="1"/>
    </xf>
    <xf numFmtId="0" fontId="91" fillId="31" borderId="71" xfId="47" applyFont="1" applyFill="1" applyBorder="1" applyAlignment="1">
      <alignment horizontal="left" vertical="center" wrapText="1"/>
    </xf>
    <xf numFmtId="0" fontId="44" fillId="8" borderId="14" xfId="47" applyFont="1" applyFill="1" applyBorder="1" applyAlignment="1">
      <alignment horizontal="center" vertical="center" wrapText="1"/>
    </xf>
    <xf numFmtId="10" fontId="44" fillId="8" borderId="14" xfId="47" applyNumberFormat="1" applyFont="1" applyFill="1" applyBorder="1" applyAlignment="1">
      <alignment horizontal="left" vertical="center" wrapText="1"/>
    </xf>
    <xf numFmtId="0" fontId="44" fillId="8" borderId="53" xfId="47" applyFont="1" applyFill="1" applyBorder="1" applyAlignment="1">
      <alignment horizontal="center" vertical="center" wrapText="1"/>
    </xf>
    <xf numFmtId="0" fontId="44" fillId="8" borderId="53" xfId="47" applyNumberFormat="1" applyFont="1" applyFill="1" applyBorder="1" applyAlignment="1">
      <alignment horizontal="center" vertical="center"/>
    </xf>
    <xf numFmtId="10" fontId="44" fillId="8" borderId="53" xfId="47" applyNumberFormat="1" applyFont="1" applyFill="1" applyBorder="1" applyAlignment="1">
      <alignment horizontal="left" vertical="center" wrapText="1"/>
    </xf>
    <xf numFmtId="0" fontId="44" fillId="8" borderId="19" xfId="47" applyFont="1" applyFill="1" applyBorder="1" applyAlignment="1">
      <alignment horizontal="left" vertical="center" wrapText="1"/>
    </xf>
    <xf numFmtId="0" fontId="87" fillId="31" borderId="14" xfId="47" applyFont="1" applyFill="1" applyBorder="1" applyAlignment="1">
      <alignment horizontal="center" vertical="center" wrapText="1"/>
    </xf>
    <xf numFmtId="0" fontId="44" fillId="8" borderId="53" xfId="47" applyFont="1" applyFill="1" applyBorder="1" applyAlignment="1">
      <alignment horizontal="left" vertical="center" wrapText="1"/>
    </xf>
    <xf numFmtId="0" fontId="44" fillId="8" borderId="46" xfId="47" applyFont="1" applyFill="1" applyBorder="1" applyAlignment="1">
      <alignment horizontal="center" vertical="center" wrapText="1"/>
    </xf>
    <xf numFmtId="0" fontId="44" fillId="8" borderId="48" xfId="47" applyFont="1" applyFill="1" applyBorder="1" applyAlignment="1">
      <alignment horizontal="center" vertical="center" wrapText="1"/>
    </xf>
    <xf numFmtId="0" fontId="0" fillId="8" borderId="4" xfId="0" applyFill="1" applyBorder="1" applyAlignment="1">
      <alignment wrapText="1"/>
    </xf>
    <xf numFmtId="0" fontId="70" fillId="31" borderId="1"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7" fillId="0" borderId="2" xfId="0" applyFont="1" applyFill="1" applyBorder="1" applyAlignment="1">
      <alignment horizontal="left" vertical="top" wrapText="1" indent="4"/>
    </xf>
    <xf numFmtId="0" fontId="7" fillId="0" borderId="3" xfId="0" applyFont="1" applyFill="1" applyBorder="1" applyAlignment="1">
      <alignment horizontal="left" vertical="top" wrapText="1" indent="4"/>
    </xf>
    <xf numFmtId="0" fontId="7" fillId="0" borderId="2" xfId="0" applyFont="1" applyFill="1" applyBorder="1" applyAlignment="1">
      <alignment horizontal="left" vertical="top" wrapText="1" indent="3"/>
    </xf>
    <xf numFmtId="0" fontId="7" fillId="0" borderId="3" xfId="0" applyFont="1" applyFill="1" applyBorder="1" applyAlignment="1">
      <alignment horizontal="left" vertical="top" wrapText="1" indent="3"/>
    </xf>
    <xf numFmtId="0" fontId="7" fillId="0" borderId="2" xfId="0" applyFont="1" applyFill="1" applyBorder="1" applyAlignment="1">
      <alignment horizontal="left" vertical="top" wrapText="1" indent="5"/>
    </xf>
    <xf numFmtId="0" fontId="7" fillId="0" borderId="3" xfId="0" applyFont="1" applyFill="1" applyBorder="1" applyAlignment="1">
      <alignment horizontal="left" vertical="top" wrapText="1" indent="5"/>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36" fillId="0" borderId="2" xfId="0" applyFont="1" applyFill="1" applyBorder="1" applyAlignment="1">
      <alignment horizontal="left" vertical="top" wrapText="1" indent="9"/>
    </xf>
    <xf numFmtId="0" fontId="0" fillId="0" borderId="8" xfId="0" applyFill="1" applyBorder="1" applyAlignment="1">
      <alignment horizontal="left" vertical="top" wrapText="1" indent="9"/>
    </xf>
    <xf numFmtId="0" fontId="0" fillId="0" borderId="3" xfId="0" applyFill="1" applyBorder="1" applyAlignment="1">
      <alignment horizontal="left" vertical="top" wrapText="1" indent="9"/>
    </xf>
    <xf numFmtId="10" fontId="0" fillId="0" borderId="4" xfId="0" applyNumberFormat="1"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4" xfId="0" applyFill="1" applyBorder="1" applyAlignment="1">
      <alignment horizontal="left" vertical="top"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44" fillId="31" borderId="2" xfId="0" applyNumberFormat="1" applyFont="1" applyFill="1" applyBorder="1" applyAlignment="1">
      <alignment horizontal="center" vertical="top" wrapText="1"/>
    </xf>
    <xf numFmtId="0" fontId="0" fillId="31" borderId="8" xfId="0" applyFill="1" applyBorder="1" applyAlignment="1">
      <alignment horizontal="center" vertical="top" wrapText="1"/>
    </xf>
    <xf numFmtId="0" fontId="0" fillId="31" borderId="3" xfId="0" applyFill="1" applyBorder="1" applyAlignment="1">
      <alignment horizontal="center" vertical="top" wrapText="1"/>
    </xf>
    <xf numFmtId="0" fontId="36" fillId="31" borderId="2" xfId="0" applyFont="1" applyFill="1" applyBorder="1" applyAlignment="1">
      <alignment horizontal="center" vertical="top" wrapText="1"/>
    </xf>
    <xf numFmtId="9" fontId="36" fillId="31" borderId="2" xfId="0" applyNumberFormat="1" applyFont="1" applyFill="1" applyBorder="1" applyAlignment="1">
      <alignment horizontal="center" vertical="top" wrapText="1"/>
    </xf>
    <xf numFmtId="0" fontId="44" fillId="31" borderId="5" xfId="0" applyFont="1" applyFill="1" applyBorder="1" applyAlignment="1">
      <alignment horizontal="center" vertical="top" wrapText="1"/>
    </xf>
    <xf numFmtId="0" fontId="36" fillId="31" borderId="6" xfId="0" applyFont="1" applyFill="1" applyBorder="1" applyAlignment="1">
      <alignment horizontal="center" vertical="top" wrapText="1"/>
    </xf>
    <xf numFmtId="0" fontId="36" fillId="31" borderId="7" xfId="0" applyFont="1" applyFill="1" applyBorder="1" applyAlignment="1">
      <alignment horizontal="center" vertical="top" wrapText="1"/>
    </xf>
    <xf numFmtId="0" fontId="36" fillId="31" borderId="9" xfId="0" applyFont="1" applyFill="1" applyBorder="1" applyAlignment="1">
      <alignment horizontal="center" vertical="top" wrapText="1"/>
    </xf>
    <xf numFmtId="0" fontId="36" fillId="31" borderId="0" xfId="0" applyFont="1" applyFill="1" applyBorder="1" applyAlignment="1">
      <alignment horizontal="center" vertical="top" wrapText="1"/>
    </xf>
    <xf numFmtId="0" fontId="36" fillId="31" borderId="10" xfId="0" applyFont="1" applyFill="1" applyBorder="1" applyAlignment="1">
      <alignment horizontal="center" vertical="top" wrapText="1"/>
    </xf>
    <xf numFmtId="0" fontId="36" fillId="31" borderId="11" xfId="0" applyFont="1" applyFill="1" applyBorder="1" applyAlignment="1">
      <alignment horizontal="center" vertical="top" wrapText="1"/>
    </xf>
    <xf numFmtId="0" fontId="36" fillId="31" borderId="12" xfId="0" applyFont="1" applyFill="1" applyBorder="1" applyAlignment="1">
      <alignment horizontal="center" vertical="top" wrapText="1"/>
    </xf>
    <xf numFmtId="0" fontId="36" fillId="31" borderId="13" xfId="0" applyFont="1" applyFill="1" applyBorder="1" applyAlignment="1">
      <alignment horizontal="center" vertical="top" wrapText="1"/>
    </xf>
    <xf numFmtId="0" fontId="44" fillId="31" borderId="4" xfId="0" applyFont="1" applyFill="1" applyBorder="1" applyAlignment="1">
      <alignment horizontal="center" vertical="top" wrapText="1"/>
    </xf>
    <xf numFmtId="0" fontId="36" fillId="31" borderId="14" xfId="0" applyFont="1" applyFill="1" applyBorder="1" applyAlignment="1">
      <alignment horizontal="center" vertical="top" wrapText="1"/>
    </xf>
    <xf numFmtId="0" fontId="36" fillId="31" borderId="15" xfId="0" applyFont="1" applyFill="1" applyBorder="1" applyAlignment="1">
      <alignment horizontal="center" vertical="top" wrapText="1"/>
    </xf>
    <xf numFmtId="0" fontId="36" fillId="0" borderId="4"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4" xfId="0" applyFill="1" applyBorder="1" applyAlignment="1">
      <alignment horizontal="left" vertical="top" wrapText="1" indent="7"/>
    </xf>
    <xf numFmtId="0" fontId="0" fillId="0" borderId="14" xfId="0" applyFill="1" applyBorder="1" applyAlignment="1">
      <alignment horizontal="left" vertical="top" wrapText="1" indent="7"/>
    </xf>
    <xf numFmtId="0" fontId="0" fillId="0" borderId="15" xfId="0" applyFill="1" applyBorder="1" applyAlignment="1">
      <alignment horizontal="left" vertical="top" wrapText="1" indent="7"/>
    </xf>
    <xf numFmtId="165" fontId="12" fillId="2" borderId="2" xfId="0" applyNumberFormat="1" applyFont="1" applyFill="1" applyBorder="1" applyAlignment="1">
      <alignment horizontal="center" vertical="top" shrinkToFit="1"/>
    </xf>
    <xf numFmtId="165" fontId="12" fillId="2" borderId="3" xfId="0" applyNumberFormat="1" applyFont="1" applyFill="1" applyBorder="1" applyAlignment="1">
      <alignment horizontal="center" vertical="top" shrinkToFit="1"/>
    </xf>
    <xf numFmtId="0" fontId="11" fillId="8" borderId="2" xfId="0" quotePrefix="1" applyFont="1" applyFill="1" applyBorder="1" applyAlignment="1">
      <alignment horizontal="center" vertical="top" wrapText="1"/>
    </xf>
    <xf numFmtId="0" fontId="11" fillId="8" borderId="3" xfId="0" quotePrefix="1" applyFont="1" applyFill="1" applyBorder="1" applyAlignment="1">
      <alignment horizontal="center" vertical="top" wrapText="1"/>
    </xf>
    <xf numFmtId="1" fontId="72" fillId="8" borderId="2" xfId="0" applyNumberFormat="1" applyFont="1" applyFill="1" applyBorder="1" applyAlignment="1">
      <alignment horizontal="center" vertical="top" shrinkToFit="1"/>
    </xf>
    <xf numFmtId="1" fontId="72" fillId="8" borderId="3" xfId="0" applyNumberFormat="1" applyFont="1" applyFill="1" applyBorder="1" applyAlignment="1">
      <alignment horizontal="center" vertical="top" shrinkToFit="1"/>
    </xf>
    <xf numFmtId="0" fontId="43" fillId="8" borderId="2" xfId="0" applyFont="1" applyFill="1" applyBorder="1" applyAlignment="1">
      <alignment horizontal="center" wrapText="1"/>
    </xf>
    <xf numFmtId="0" fontId="43" fillId="8" borderId="3" xfId="0" applyFont="1" applyFill="1" applyBorder="1" applyAlignment="1">
      <alignment horizontal="center" wrapText="1"/>
    </xf>
    <xf numFmtId="0" fontId="43" fillId="31" borderId="2" xfId="0" applyFont="1" applyFill="1" applyBorder="1" applyAlignment="1">
      <alignment horizontal="center" wrapText="1"/>
    </xf>
    <xf numFmtId="0" fontId="43" fillId="31" borderId="3" xfId="0" applyFont="1" applyFill="1" applyBorder="1" applyAlignment="1">
      <alignment horizontal="center"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0" fillId="0" borderId="3" xfId="0" applyFill="1" applyBorder="1" applyAlignment="1">
      <alignment horizontal="left" vertical="top"/>
    </xf>
    <xf numFmtId="1" fontId="42" fillId="8" borderId="2" xfId="0" applyNumberFormat="1" applyFont="1" applyFill="1" applyBorder="1" applyAlignment="1">
      <alignment horizontal="center" vertical="top" shrinkToFit="1"/>
    </xf>
    <xf numFmtId="1" fontId="42" fillId="8" borderId="3" xfId="0" applyNumberFormat="1" applyFont="1" applyFill="1" applyBorder="1" applyAlignment="1">
      <alignment horizontal="center" vertical="top" shrinkToFit="1"/>
    </xf>
    <xf numFmtId="1" fontId="42" fillId="3" borderId="2" xfId="0" applyNumberFormat="1" applyFont="1" applyFill="1" applyBorder="1" applyAlignment="1">
      <alignment horizontal="center" vertical="top" shrinkToFit="1"/>
    </xf>
    <xf numFmtId="1" fontId="42" fillId="3" borderId="3" xfId="0" applyNumberFormat="1" applyFont="1" applyFill="1" applyBorder="1" applyAlignment="1">
      <alignment horizontal="center" vertical="top" shrinkToFit="1"/>
    </xf>
    <xf numFmtId="0" fontId="11" fillId="0" borderId="5" xfId="0" applyFont="1" applyFill="1" applyBorder="1" applyAlignment="1">
      <alignment horizontal="left" vertical="top" wrapText="1" indent="2"/>
    </xf>
    <xf numFmtId="0" fontId="11" fillId="0" borderId="6" xfId="0" applyFont="1" applyFill="1" applyBorder="1" applyAlignment="1">
      <alignment horizontal="left" vertical="top" wrapText="1" indent="2"/>
    </xf>
    <xf numFmtId="0" fontId="11" fillId="0" borderId="7" xfId="0" applyFont="1" applyFill="1" applyBorder="1" applyAlignment="1">
      <alignment horizontal="left" vertical="top" wrapText="1" indent="2"/>
    </xf>
    <xf numFmtId="0" fontId="11" fillId="0" borderId="9" xfId="0" applyFont="1" applyFill="1" applyBorder="1" applyAlignment="1">
      <alignment horizontal="left" vertical="top" wrapText="1" indent="2"/>
    </xf>
    <xf numFmtId="0" fontId="11" fillId="0" borderId="0" xfId="0" applyFont="1" applyFill="1" applyBorder="1" applyAlignment="1">
      <alignment horizontal="left" vertical="top" wrapText="1" indent="2"/>
    </xf>
    <xf numFmtId="0" fontId="11" fillId="0" borderId="10" xfId="0" applyFont="1" applyFill="1" applyBorder="1" applyAlignment="1">
      <alignment horizontal="left" vertical="top" wrapText="1" indent="2"/>
    </xf>
    <xf numFmtId="0" fontId="11" fillId="0" borderId="16" xfId="0" applyFont="1" applyFill="1" applyBorder="1" applyAlignment="1">
      <alignment horizontal="left" vertical="top" wrapText="1" indent="2"/>
    </xf>
    <xf numFmtId="0" fontId="11" fillId="0" borderId="17" xfId="0" applyFont="1" applyFill="1" applyBorder="1" applyAlignment="1">
      <alignment horizontal="left" vertical="top" wrapText="1" indent="2"/>
    </xf>
    <xf numFmtId="0" fontId="11" fillId="0" borderId="18" xfId="0" applyFont="1" applyFill="1" applyBorder="1" applyAlignment="1">
      <alignment horizontal="left" vertical="top" wrapText="1" indent="2"/>
    </xf>
    <xf numFmtId="0" fontId="10" fillId="0" borderId="2" xfId="0" applyFont="1" applyFill="1" applyBorder="1" applyAlignment="1">
      <alignment horizontal="right" vertical="top" wrapText="1" indent="2"/>
    </xf>
    <xf numFmtId="0" fontId="10" fillId="0" borderId="3" xfId="0" applyFont="1" applyFill="1" applyBorder="1" applyAlignment="1">
      <alignment horizontal="right" vertical="top" wrapText="1" indent="2"/>
    </xf>
    <xf numFmtId="0" fontId="0" fillId="0" borderId="2" xfId="0" applyFill="1" applyBorder="1" applyAlignment="1">
      <alignment horizontal="center" vertical="top" wrapText="1"/>
    </xf>
    <xf numFmtId="0" fontId="0" fillId="0" borderId="8" xfId="0" applyFill="1" applyBorder="1" applyAlignment="1">
      <alignment horizontal="center" vertical="top" wrapText="1"/>
    </xf>
    <xf numFmtId="0" fontId="0" fillId="0" borderId="3" xfId="0" applyFill="1" applyBorder="1" applyAlignment="1">
      <alignment horizontal="center" vertical="top" wrapText="1"/>
    </xf>
    <xf numFmtId="0" fontId="0" fillId="2" borderId="2" xfId="0" applyFill="1" applyBorder="1" applyAlignment="1">
      <alignment horizontal="left" wrapText="1"/>
    </xf>
    <xf numFmtId="0" fontId="0" fillId="2" borderId="8" xfId="0" applyFill="1" applyBorder="1" applyAlignment="1">
      <alignment horizontal="left" wrapText="1"/>
    </xf>
    <xf numFmtId="0" fontId="0" fillId="2" borderId="3" xfId="0" applyFill="1" applyBorder="1" applyAlignment="1">
      <alignment horizontal="left" wrapText="1"/>
    </xf>
    <xf numFmtId="0" fontId="36" fillId="2" borderId="2" xfId="0" applyFont="1" applyFill="1" applyBorder="1" applyAlignment="1">
      <alignment horizontal="left" wrapText="1"/>
    </xf>
    <xf numFmtId="0" fontId="36" fillId="2" borderId="8" xfId="0" applyFont="1" applyFill="1" applyBorder="1" applyAlignment="1">
      <alignment horizontal="left" wrapText="1"/>
    </xf>
    <xf numFmtId="0" fontId="36" fillId="2" borderId="3" xfId="0" applyFont="1" applyFill="1" applyBorder="1" applyAlignment="1">
      <alignment horizontal="left" wrapText="1"/>
    </xf>
    <xf numFmtId="0" fontId="11" fillId="0" borderId="2"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0" borderId="3" xfId="0" applyFont="1" applyFill="1" applyBorder="1" applyAlignment="1">
      <alignment horizontal="center" vertical="top" wrapText="1"/>
    </xf>
    <xf numFmtId="1" fontId="72" fillId="8" borderId="5" xfId="0" applyNumberFormat="1" applyFont="1" applyFill="1" applyBorder="1" applyAlignment="1">
      <alignment horizontal="center" vertical="top" shrinkToFit="1"/>
    </xf>
    <xf numFmtId="1" fontId="72" fillId="8" borderId="7" xfId="0" applyNumberFormat="1" applyFont="1" applyFill="1" applyBorder="1" applyAlignment="1">
      <alignment horizontal="center" vertical="top" shrinkToFit="1"/>
    </xf>
    <xf numFmtId="0" fontId="0" fillId="0" borderId="2" xfId="0" applyFill="1" applyBorder="1" applyAlignment="1">
      <alignment horizontal="left" wrapText="1"/>
    </xf>
    <xf numFmtId="0" fontId="0" fillId="0" borderId="8" xfId="0" applyFill="1" applyBorder="1" applyAlignment="1">
      <alignment horizontal="left" wrapText="1"/>
    </xf>
    <xf numFmtId="0" fontId="0" fillId="0" borderId="3" xfId="0" applyFill="1" applyBorder="1" applyAlignment="1">
      <alignment horizontal="left"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2" xfId="0" applyFont="1" applyFill="1" applyBorder="1" applyAlignment="1">
      <alignment horizontal="left" vertical="top" wrapText="1" indent="18"/>
    </xf>
    <xf numFmtId="0" fontId="11" fillId="0" borderId="8" xfId="0" applyFont="1" applyFill="1" applyBorder="1" applyAlignment="1">
      <alignment horizontal="left" vertical="top" wrapText="1" indent="18"/>
    </xf>
    <xf numFmtId="0" fontId="11" fillId="0" borderId="3" xfId="0" applyFont="1" applyFill="1" applyBorder="1" applyAlignment="1">
      <alignment horizontal="left" vertical="top" wrapText="1" indent="18"/>
    </xf>
    <xf numFmtId="0" fontId="35" fillId="31" borderId="5" xfId="0" applyFont="1" applyFill="1" applyBorder="1" applyAlignment="1">
      <alignment horizontal="center" vertical="top" wrapText="1"/>
    </xf>
    <xf numFmtId="0" fontId="0" fillId="31" borderId="7" xfId="0" applyFill="1" applyBorder="1" applyAlignment="1">
      <alignment horizontal="center" vertical="top" wrapText="1"/>
    </xf>
    <xf numFmtId="0" fontId="0" fillId="31" borderId="11" xfId="0" applyFill="1" applyBorder="1" applyAlignment="1">
      <alignment horizontal="center" vertical="top" wrapText="1"/>
    </xf>
    <xf numFmtId="0" fontId="0" fillId="31" borderId="13" xfId="0" applyFill="1" applyBorder="1" applyAlignment="1">
      <alignment horizontal="center" vertical="top" wrapText="1"/>
    </xf>
    <xf numFmtId="0" fontId="35" fillId="31" borderId="4" xfId="0" applyFont="1" applyFill="1" applyBorder="1" applyAlignment="1">
      <alignment horizontal="center" vertical="top" wrapText="1"/>
    </xf>
    <xf numFmtId="0" fontId="0" fillId="31" borderId="15" xfId="0" applyFill="1" applyBorder="1" applyAlignment="1">
      <alignment horizontal="center" vertical="top" wrapText="1"/>
    </xf>
    <xf numFmtId="0" fontId="0" fillId="31" borderId="4" xfId="0" applyFill="1" applyBorder="1" applyAlignment="1">
      <alignment horizontal="center"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8" borderId="3" xfId="0" applyFill="1" applyBorder="1" applyAlignment="1">
      <alignment horizontal="left" vertical="top"/>
    </xf>
    <xf numFmtId="1" fontId="13" fillId="0" borderId="2" xfId="0" applyNumberFormat="1" applyFont="1" applyFill="1" applyBorder="1" applyAlignment="1">
      <alignment horizontal="center" vertical="top" shrinkToFit="1"/>
    </xf>
    <xf numFmtId="1" fontId="13" fillId="0" borderId="3" xfId="0" applyNumberFormat="1" applyFont="1" applyFill="1" applyBorder="1" applyAlignment="1">
      <alignment horizontal="center" vertical="top" shrinkToFit="1"/>
    </xf>
    <xf numFmtId="1" fontId="17" fillId="8" borderId="2" xfId="0" applyNumberFormat="1" applyFont="1" applyFill="1" applyBorder="1" applyAlignment="1">
      <alignment horizontal="center" vertical="top" shrinkToFit="1"/>
    </xf>
    <xf numFmtId="1" fontId="17" fillId="8" borderId="3" xfId="0" applyNumberFormat="1" applyFont="1" applyFill="1" applyBorder="1" applyAlignment="1">
      <alignment horizontal="center" vertical="top" shrinkToFit="1"/>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1" fontId="17" fillId="4" borderId="2" xfId="0" applyNumberFormat="1" applyFont="1" applyFill="1" applyBorder="1" applyAlignment="1">
      <alignment horizontal="center" vertical="top" shrinkToFit="1"/>
    </xf>
    <xf numFmtId="1" fontId="17" fillId="4" borderId="3" xfId="0" applyNumberFormat="1" applyFont="1" applyFill="1" applyBorder="1" applyAlignment="1">
      <alignment horizontal="center" vertical="top" shrinkToFit="1"/>
    </xf>
    <xf numFmtId="1" fontId="41" fillId="4" borderId="2" xfId="0" applyNumberFormat="1" applyFont="1" applyFill="1" applyBorder="1" applyAlignment="1">
      <alignment horizontal="center" vertical="top" shrinkToFit="1"/>
    </xf>
    <xf numFmtId="1" fontId="41" fillId="4" borderId="3" xfId="0" applyNumberFormat="1" applyFont="1" applyFill="1" applyBorder="1" applyAlignment="1">
      <alignment horizontal="center" vertical="top" shrinkToFit="1"/>
    </xf>
    <xf numFmtId="0" fontId="11" fillId="5" borderId="2" xfId="0" applyFont="1" applyFill="1" applyBorder="1" applyAlignment="1">
      <alignment horizontal="left" vertical="top" wrapText="1" indent="10"/>
    </xf>
    <xf numFmtId="0" fontId="11" fillId="5" borderId="8" xfId="0" applyFont="1" applyFill="1" applyBorder="1" applyAlignment="1">
      <alignment horizontal="left" vertical="top" wrapText="1" indent="10"/>
    </xf>
    <xf numFmtId="0" fontId="11" fillId="5" borderId="3" xfId="0" applyFont="1" applyFill="1" applyBorder="1" applyAlignment="1">
      <alignment horizontal="left" vertical="top" wrapText="1" indent="10"/>
    </xf>
    <xf numFmtId="0" fontId="11" fillId="0" borderId="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6" fillId="2" borderId="2" xfId="0" applyFont="1" applyFill="1" applyBorder="1" applyAlignment="1">
      <alignment horizontal="center" vertical="top" wrapText="1"/>
    </xf>
    <xf numFmtId="0" fontId="36" fillId="2" borderId="3" xfId="0" applyFont="1" applyFill="1" applyBorder="1" applyAlignment="1">
      <alignment horizontal="center"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1" fontId="15" fillId="4" borderId="2" xfId="0" applyNumberFormat="1" applyFont="1" applyFill="1" applyBorder="1" applyAlignment="1">
      <alignment horizontal="center" vertical="top" shrinkToFit="1"/>
    </xf>
    <xf numFmtId="1" fontId="15" fillId="4" borderId="3" xfId="0" applyNumberFormat="1" applyFont="1" applyFill="1" applyBorder="1" applyAlignment="1">
      <alignment horizontal="center" vertical="top" shrinkToFit="1"/>
    </xf>
    <xf numFmtId="0" fontId="0" fillId="0" borderId="26" xfId="0" applyFill="1" applyBorder="1" applyAlignment="1">
      <alignment horizontal="left" vertical="top" wrapText="1"/>
    </xf>
    <xf numFmtId="0" fontId="0" fillId="0" borderId="45" xfId="0" applyFill="1" applyBorder="1" applyAlignment="1">
      <alignment horizontal="left" vertical="top" wrapText="1"/>
    </xf>
    <xf numFmtId="0" fontId="0" fillId="0" borderId="39" xfId="0" applyFill="1" applyBorder="1" applyAlignment="1">
      <alignment horizontal="left" vertical="top" wrapText="1"/>
    </xf>
    <xf numFmtId="0" fontId="0" fillId="0" borderId="46" xfId="0" applyFill="1" applyBorder="1" applyAlignment="1">
      <alignment horizontal="left" vertical="top" wrapText="1"/>
    </xf>
    <xf numFmtId="0" fontId="0" fillId="0" borderId="47" xfId="0" applyFill="1" applyBorder="1" applyAlignment="1">
      <alignment horizontal="left" vertical="top" wrapText="1"/>
    </xf>
    <xf numFmtId="0" fontId="0" fillId="0" borderId="48" xfId="0" applyFill="1" applyBorder="1" applyAlignment="1">
      <alignment horizontal="left" vertical="top" wrapText="1"/>
    </xf>
    <xf numFmtId="0" fontId="0" fillId="0" borderId="44" xfId="0" applyFill="1" applyBorder="1" applyAlignment="1">
      <alignment horizontal="left" vertical="top" wrapText="1" indent="2"/>
    </xf>
    <xf numFmtId="0" fontId="0" fillId="0" borderId="25" xfId="0" applyFill="1" applyBorder="1" applyAlignment="1">
      <alignment horizontal="left" vertical="top" wrapText="1" indent="2"/>
    </xf>
    <xf numFmtId="0" fontId="0" fillId="8" borderId="2" xfId="0" applyFill="1" applyBorder="1" applyAlignment="1">
      <alignment horizontal="center" wrapText="1"/>
    </xf>
    <xf numFmtId="0" fontId="0" fillId="8" borderId="3" xfId="0" applyFill="1" applyBorder="1" applyAlignment="1">
      <alignment horizontal="center" wrapText="1"/>
    </xf>
    <xf numFmtId="1" fontId="16" fillId="5" borderId="2" xfId="0" applyNumberFormat="1" applyFont="1" applyFill="1" applyBorder="1" applyAlignment="1">
      <alignment horizontal="center" vertical="top" shrinkToFit="1"/>
    </xf>
    <xf numFmtId="1" fontId="16" fillId="5" borderId="3" xfId="0" applyNumberFormat="1" applyFont="1" applyFill="1" applyBorder="1" applyAlignment="1">
      <alignment horizontal="center" vertical="top" shrinkToFit="1"/>
    </xf>
    <xf numFmtId="0" fontId="0" fillId="8" borderId="2" xfId="0" applyFill="1" applyBorder="1" applyAlignment="1">
      <alignment horizontal="left" wrapText="1"/>
    </xf>
    <xf numFmtId="0" fontId="0" fillId="8" borderId="3" xfId="0" applyFill="1" applyBorder="1" applyAlignment="1">
      <alignment horizontal="left" wrapText="1"/>
    </xf>
    <xf numFmtId="1" fontId="68" fillId="4" borderId="2" xfId="0" applyNumberFormat="1" applyFont="1" applyFill="1" applyBorder="1" applyAlignment="1">
      <alignment horizontal="center" vertical="top" shrinkToFit="1"/>
    </xf>
    <xf numFmtId="1" fontId="68" fillId="4" borderId="3" xfId="0" applyNumberFormat="1" applyFont="1" applyFill="1" applyBorder="1" applyAlignment="1">
      <alignment horizontal="center" vertical="top" shrinkToFit="1"/>
    </xf>
    <xf numFmtId="1" fontId="16" fillId="32" borderId="2" xfId="0" applyNumberFormat="1" applyFont="1" applyFill="1" applyBorder="1" applyAlignment="1">
      <alignment horizontal="center" vertical="top" shrinkToFit="1"/>
    </xf>
    <xf numFmtId="1" fontId="16" fillId="32" borderId="3" xfId="0" applyNumberFormat="1" applyFont="1" applyFill="1" applyBorder="1" applyAlignment="1">
      <alignment horizontal="center" vertical="top" shrinkToFi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8" borderId="23" xfId="0" applyFill="1" applyBorder="1" applyAlignment="1">
      <alignment horizontal="center" wrapText="1"/>
    </xf>
    <xf numFmtId="0" fontId="0" fillId="8" borderId="37" xfId="0" applyFill="1" applyBorder="1" applyAlignment="1">
      <alignment horizontal="center" wrapText="1"/>
    </xf>
    <xf numFmtId="1" fontId="0" fillId="2" borderId="2" xfId="0" applyNumberFormat="1" applyFill="1" applyBorder="1" applyAlignment="1">
      <alignment horizontal="center" wrapText="1"/>
    </xf>
    <xf numFmtId="1" fontId="0" fillId="2" borderId="3" xfId="0" applyNumberFormat="1" applyFill="1" applyBorder="1" applyAlignment="1">
      <alignment horizontal="center" wrapText="1"/>
    </xf>
    <xf numFmtId="1" fontId="0" fillId="8" borderId="2" xfId="0" applyNumberFormat="1" applyFill="1" applyBorder="1" applyAlignment="1">
      <alignment horizontal="center" wrapText="1"/>
    </xf>
    <xf numFmtId="1" fontId="0" fillId="8" borderId="3" xfId="0" applyNumberFormat="1" applyFill="1" applyBorder="1" applyAlignment="1">
      <alignment horizontal="center" wrapText="1"/>
    </xf>
    <xf numFmtId="0" fontId="0" fillId="2" borderId="11" xfId="0" applyFill="1" applyBorder="1" applyAlignment="1">
      <alignment horizontal="center" wrapText="1"/>
    </xf>
    <xf numFmtId="0" fontId="0" fillId="2" borderId="13" xfId="0" applyFill="1" applyBorder="1" applyAlignment="1">
      <alignment horizontal="center" wrapText="1"/>
    </xf>
    <xf numFmtId="0" fontId="44" fillId="8" borderId="2" xfId="0" applyFont="1" applyFill="1" applyBorder="1" applyAlignment="1">
      <alignment horizontal="center" wrapText="1"/>
    </xf>
    <xf numFmtId="0" fontId="44" fillId="8" borderId="3" xfId="0" applyFont="1" applyFill="1" applyBorder="1" applyAlignment="1">
      <alignment horizontal="center" wrapText="1"/>
    </xf>
    <xf numFmtId="0" fontId="0" fillId="8" borderId="5" xfId="0" applyFill="1" applyBorder="1" applyAlignment="1">
      <alignment horizontal="center" wrapText="1"/>
    </xf>
    <xf numFmtId="0" fontId="0" fillId="8" borderId="7" xfId="0" applyFill="1" applyBorder="1" applyAlignment="1">
      <alignment horizontal="center"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1" xfId="0" applyFill="1" applyBorder="1" applyAlignment="1">
      <alignment horizontal="left" vertical="top" wrapText="1" indent="2"/>
    </xf>
    <xf numFmtId="0" fontId="0" fillId="0" borderId="13" xfId="0" applyFill="1" applyBorder="1" applyAlignment="1">
      <alignment horizontal="left" vertical="top" wrapText="1" indent="2"/>
    </xf>
    <xf numFmtId="0" fontId="74" fillId="0" borderId="2" xfId="0" applyFont="1" applyFill="1" applyBorder="1" applyAlignment="1">
      <alignment horizontal="center" vertical="top" wrapText="1"/>
    </xf>
    <xf numFmtId="0" fontId="74" fillId="0" borderId="3" xfId="0" applyFont="1" applyFill="1" applyBorder="1" applyAlignment="1">
      <alignment horizontal="center" vertical="top" wrapText="1"/>
    </xf>
    <xf numFmtId="0" fontId="73" fillId="0" borderId="2" xfId="0" applyFont="1" applyFill="1" applyBorder="1" applyAlignment="1">
      <alignment horizontal="left" vertical="center" wrapText="1"/>
    </xf>
    <xf numFmtId="0" fontId="73" fillId="0" borderId="8" xfId="0" applyFont="1" applyFill="1" applyBorder="1" applyAlignment="1">
      <alignment horizontal="left" vertical="center" wrapText="1"/>
    </xf>
    <xf numFmtId="0" fontId="73" fillId="0" borderId="3" xfId="0" applyFont="1" applyFill="1" applyBorder="1" applyAlignment="1">
      <alignment horizontal="left" vertical="center" wrapText="1"/>
    </xf>
    <xf numFmtId="0" fontId="74" fillId="2" borderId="2" xfId="0" applyFont="1" applyFill="1" applyBorder="1" applyAlignment="1">
      <alignment horizontal="center" vertical="top" wrapText="1"/>
    </xf>
    <xf numFmtId="0" fontId="74" fillId="2" borderId="3" xfId="0" applyFont="1" applyFill="1" applyBorder="1" applyAlignment="1">
      <alignment horizontal="center" vertical="top" wrapText="1"/>
    </xf>
    <xf numFmtId="0" fontId="0" fillId="8" borderId="42" xfId="0" applyFill="1" applyBorder="1" applyAlignment="1">
      <alignment horizontal="center" wrapText="1"/>
    </xf>
    <xf numFmtId="1" fontId="68" fillId="7" borderId="2" xfId="0" applyNumberFormat="1" applyFont="1" applyFill="1" applyBorder="1" applyAlignment="1">
      <alignment horizontal="center" vertical="top" shrinkToFit="1"/>
    </xf>
    <xf numFmtId="1" fontId="68" fillId="7" borderId="3" xfId="0" applyNumberFormat="1" applyFont="1" applyFill="1" applyBorder="1" applyAlignment="1">
      <alignment horizontal="center" vertical="top" shrinkToFit="1"/>
    </xf>
    <xf numFmtId="1" fontId="15" fillId="8" borderId="2" xfId="0" applyNumberFormat="1" applyFont="1" applyFill="1" applyBorder="1" applyAlignment="1">
      <alignment horizontal="center" vertical="top" shrinkToFit="1"/>
    </xf>
    <xf numFmtId="1" fontId="15" fillId="8" borderId="3" xfId="0" applyNumberFormat="1" applyFont="1" applyFill="1" applyBorder="1" applyAlignment="1">
      <alignment horizontal="center" vertical="top" shrinkToFit="1"/>
    </xf>
    <xf numFmtId="1" fontId="78" fillId="8" borderId="2" xfId="0" applyNumberFormat="1" applyFont="1" applyFill="1" applyBorder="1" applyAlignment="1">
      <alignment horizontal="center" vertical="top" shrinkToFit="1"/>
    </xf>
    <xf numFmtId="1" fontId="78" fillId="8" borderId="3" xfId="0" applyNumberFormat="1" applyFont="1" applyFill="1" applyBorder="1" applyAlignment="1">
      <alignment horizontal="center" vertical="top" shrinkToFit="1"/>
    </xf>
    <xf numFmtId="1" fontId="78" fillId="4" borderId="2" xfId="0" applyNumberFormat="1" applyFont="1" applyFill="1" applyBorder="1" applyAlignment="1">
      <alignment horizontal="center" vertical="top" shrinkToFit="1"/>
    </xf>
    <xf numFmtId="1" fontId="78" fillId="4" borderId="3" xfId="0" applyNumberFormat="1" applyFont="1" applyFill="1" applyBorder="1" applyAlignment="1">
      <alignment horizontal="center" vertical="top" shrinkToFit="1"/>
    </xf>
    <xf numFmtId="0" fontId="0" fillId="2" borderId="42" xfId="0" applyFill="1" applyBorder="1" applyAlignment="1">
      <alignment horizontal="center" wrapText="1"/>
    </xf>
    <xf numFmtId="1" fontId="15" fillId="4" borderId="42" xfId="0" applyNumberFormat="1" applyFont="1" applyFill="1" applyBorder="1" applyAlignment="1">
      <alignment horizontal="center" vertical="top" shrinkToFi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71" fillId="31" borderId="23" xfId="0" applyFont="1" applyFill="1" applyBorder="1"/>
    <xf numFmtId="0" fontId="71" fillId="31" borderId="37" xfId="0" applyFont="1" applyFill="1" applyBorder="1"/>
    <xf numFmtId="0" fontId="18" fillId="0" borderId="4" xfId="0" applyFont="1" applyFill="1" applyBorder="1" applyAlignment="1">
      <alignment horizontal="left" vertical="top" wrapText="1" indent="1"/>
    </xf>
    <xf numFmtId="0" fontId="18" fillId="0" borderId="15" xfId="0" applyFont="1" applyFill="1" applyBorder="1" applyAlignment="1">
      <alignment horizontal="left" vertical="top" wrapText="1" indent="1"/>
    </xf>
    <xf numFmtId="0" fontId="70" fillId="0" borderId="20" xfId="0" applyFont="1" applyBorder="1"/>
    <xf numFmtId="0" fontId="70" fillId="0" borderId="3" xfId="0" applyFont="1" applyBorder="1"/>
    <xf numFmtId="0" fontId="38" fillId="0" borderId="19" xfId="0" applyFont="1" applyFill="1" applyBorder="1" applyAlignment="1">
      <alignment horizontal="left"/>
    </xf>
    <xf numFmtId="0" fontId="38" fillId="0" borderId="23" xfId="0" applyFont="1" applyFill="1" applyBorder="1" applyAlignment="1">
      <alignment horizontal="left"/>
    </xf>
    <xf numFmtId="0" fontId="38" fillId="0" borderId="37" xfId="0" applyFont="1" applyFill="1" applyBorder="1" applyAlignment="1">
      <alignment horizontal="left"/>
    </xf>
    <xf numFmtId="0" fontId="38" fillId="0" borderId="51" xfId="0" applyFont="1" applyFill="1" applyBorder="1" applyAlignment="1">
      <alignment horizontal="left"/>
    </xf>
    <xf numFmtId="0" fontId="38" fillId="0" borderId="25" xfId="0" applyFont="1" applyFill="1" applyBorder="1" applyAlignment="1">
      <alignment horizontal="left"/>
    </xf>
    <xf numFmtId="0" fontId="38" fillId="0" borderId="20" xfId="0" applyFont="1" applyFill="1" applyBorder="1" applyAlignment="1"/>
    <xf numFmtId="0" fontId="38" fillId="0" borderId="3" xfId="0" applyFont="1" applyFill="1" applyBorder="1" applyAlignment="1"/>
    <xf numFmtId="0" fontId="44" fillId="0" borderId="19" xfId="0" applyFont="1" applyFill="1" applyBorder="1" applyAlignment="1">
      <alignment horizontal="left"/>
    </xf>
    <xf numFmtId="0" fontId="44" fillId="0" borderId="20" xfId="0" applyFont="1" applyFill="1" applyBorder="1" applyAlignment="1">
      <alignment horizontal="left"/>
    </xf>
    <xf numFmtId="0" fontId="44" fillId="0" borderId="3" xfId="0" applyFont="1" applyFill="1" applyBorder="1" applyAlignment="1">
      <alignment horizontal="left"/>
    </xf>
    <xf numFmtId="0" fontId="38" fillId="0" borderId="23" xfId="0" applyFont="1" applyFill="1" applyBorder="1" applyAlignment="1">
      <alignment horizontal="center"/>
    </xf>
    <xf numFmtId="0" fontId="38" fillId="0" borderId="52" xfId="0" applyFont="1" applyFill="1" applyBorder="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7" xfId="0" applyFill="1" applyBorder="1" applyAlignment="1">
      <alignment horizontal="left"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18" fillId="2" borderId="2" xfId="0" quotePrefix="1" applyFont="1" applyFill="1" applyBorder="1" applyAlignment="1">
      <alignment horizontal="left" vertical="top" wrapText="1" indent="4"/>
    </xf>
    <xf numFmtId="0" fontId="18" fillId="2" borderId="3" xfId="0" applyFont="1" applyFill="1" applyBorder="1" applyAlignment="1">
      <alignment horizontal="left" vertical="top" wrapText="1" indent="4"/>
    </xf>
    <xf numFmtId="0" fontId="44" fillId="0" borderId="21" xfId="0" applyFont="1" applyFill="1" applyBorder="1" applyAlignment="1">
      <alignment horizontal="left"/>
    </xf>
    <xf numFmtId="0" fontId="44" fillId="0" borderId="22" xfId="0" applyFont="1" applyFill="1" applyBorder="1" applyAlignment="1">
      <alignment horizontal="left"/>
    </xf>
    <xf numFmtId="0" fontId="38" fillId="0" borderId="19" xfId="0" applyFont="1" applyFill="1" applyBorder="1" applyAlignment="1">
      <alignment horizontal="center"/>
    </xf>
    <xf numFmtId="0" fontId="18" fillId="0" borderId="4" xfId="0" applyFont="1" applyFill="1" applyBorder="1" applyAlignment="1">
      <alignment horizontal="center" vertical="top" wrapText="1"/>
    </xf>
    <xf numFmtId="0" fontId="18" fillId="0" borderId="15" xfId="0" applyFont="1" applyFill="1" applyBorder="1" applyAlignment="1">
      <alignment horizontal="center" vertical="top" wrapText="1"/>
    </xf>
    <xf numFmtId="0" fontId="36" fillId="2" borderId="5" xfId="0" applyFont="1"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2" borderId="2" xfId="0" applyFont="1" applyFill="1" applyBorder="1" applyAlignment="1">
      <alignment horizontal="left" vertical="top" wrapText="1" indent="4"/>
    </xf>
    <xf numFmtId="0" fontId="71" fillId="31" borderId="19" xfId="0" applyFont="1" applyFill="1" applyBorder="1"/>
    <xf numFmtId="0" fontId="0" fillId="2" borderId="19"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7" fontId="40" fillId="2" borderId="2" xfId="0" applyNumberFormat="1" applyFont="1" applyFill="1" applyBorder="1" applyAlignment="1">
      <alignment horizontal="center" vertical="center" wrapText="1"/>
    </xf>
    <xf numFmtId="167" fontId="40" fillId="2" borderId="3" xfId="0" applyNumberFormat="1" applyFont="1" applyFill="1" applyBorder="1" applyAlignment="1">
      <alignment horizontal="center" vertical="center"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0" fontId="19" fillId="0" borderId="14" xfId="0" applyFont="1" applyFill="1" applyBorder="1" applyAlignment="1">
      <alignment horizontal="left" vertical="top" wrapText="1"/>
    </xf>
    <xf numFmtId="0" fontId="38" fillId="0" borderId="21" xfId="0" applyFont="1" applyFill="1" applyBorder="1" applyAlignment="1">
      <alignment horizontal="center"/>
    </xf>
    <xf numFmtId="0" fontId="38" fillId="0" borderId="22" xfId="0" applyFont="1" applyFill="1" applyBorder="1" applyAlignment="1">
      <alignment horizontal="center"/>
    </xf>
    <xf numFmtId="0" fontId="38" fillId="0" borderId="24" xfId="0" applyFont="1" applyFill="1" applyBorder="1" applyAlignment="1">
      <alignment horizontal="left"/>
    </xf>
    <xf numFmtId="4" fontId="0" fillId="3" borderId="8" xfId="0" applyNumberFormat="1" applyFill="1" applyBorder="1" applyAlignment="1">
      <alignment horizontal="center" vertical="top" wrapText="1"/>
    </xf>
    <xf numFmtId="43" fontId="40" fillId="2" borderId="23" xfId="0" applyNumberFormat="1" applyFont="1" applyFill="1" applyBorder="1" applyAlignment="1">
      <alignment horizontal="center" vertical="center" wrapText="1"/>
    </xf>
    <xf numFmtId="43" fontId="40" fillId="2" borderId="37" xfId="0" applyNumberFormat="1" applyFont="1" applyFill="1" applyBorder="1" applyAlignment="1">
      <alignment horizontal="center" vertical="center" wrapText="1"/>
    </xf>
    <xf numFmtId="0" fontId="0" fillId="2" borderId="5" xfId="0" applyFill="1" applyBorder="1" applyAlignment="1">
      <alignment horizontal="left" wrapText="1"/>
    </xf>
    <xf numFmtId="43" fontId="40" fillId="2" borderId="2" xfId="0" applyNumberFormat="1" applyFont="1" applyFill="1" applyBorder="1" applyAlignment="1">
      <alignment horizontal="center" vertical="center" wrapText="1"/>
    </xf>
    <xf numFmtId="43" fontId="40" fillId="2" borderId="3" xfId="0" applyNumberFormat="1" applyFont="1" applyFill="1" applyBorder="1" applyAlignment="1">
      <alignment horizontal="center" vertical="center" wrapText="1"/>
    </xf>
    <xf numFmtId="0" fontId="19" fillId="0" borderId="9"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0" xfId="0" applyFont="1" applyFill="1" applyBorder="1" applyAlignment="1">
      <alignment horizontal="center" vertical="top" wrapText="1"/>
    </xf>
    <xf numFmtId="0" fontId="38" fillId="0" borderId="19" xfId="0" applyFont="1" applyFill="1" applyBorder="1" applyAlignment="1"/>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70" fillId="0" borderId="23" xfId="0" applyFont="1" applyBorder="1"/>
    <xf numFmtId="0" fontId="70" fillId="0" borderId="24" xfId="0" applyFont="1" applyBorder="1"/>
    <xf numFmtId="0" fontId="19" fillId="0" borderId="14" xfId="0" applyFont="1" applyFill="1" applyBorder="1" applyAlignment="1">
      <alignment horizontal="left" vertical="top" wrapText="1" indent="1"/>
    </xf>
    <xf numFmtId="0" fontId="19" fillId="0" borderId="9" xfId="0" applyFont="1" applyFill="1" applyBorder="1" applyAlignment="1">
      <alignment horizontal="left" vertical="top" wrapText="1" indent="2"/>
    </xf>
    <xf numFmtId="0" fontId="19" fillId="0" borderId="0" xfId="0" applyFont="1" applyFill="1" applyBorder="1" applyAlignment="1">
      <alignment horizontal="left" vertical="top" wrapText="1" indent="2"/>
    </xf>
    <xf numFmtId="0" fontId="19" fillId="0" borderId="10" xfId="0" applyFont="1" applyFill="1" applyBorder="1" applyAlignment="1">
      <alignment horizontal="left" vertical="top" wrapText="1" indent="2"/>
    </xf>
    <xf numFmtId="0" fontId="38" fillId="0" borderId="23" xfId="0" applyFont="1" applyFill="1" applyBorder="1" applyAlignment="1"/>
    <xf numFmtId="0" fontId="38" fillId="0" borderId="24" xfId="0" applyFont="1" applyFill="1" applyBorder="1" applyAlignment="1"/>
    <xf numFmtId="0" fontId="38" fillId="0" borderId="21" xfId="0" applyFont="1" applyFill="1" applyBorder="1" applyAlignment="1">
      <alignment horizontal="left"/>
    </xf>
    <xf numFmtId="0" fontId="38" fillId="0" borderId="22" xfId="0" applyFont="1" applyFill="1" applyBorder="1" applyAlignment="1">
      <alignment horizontal="left"/>
    </xf>
    <xf numFmtId="0" fontId="38" fillId="0" borderId="24" xfId="0" applyFont="1" applyFill="1" applyBorder="1" applyAlignment="1">
      <alignment horizontal="center"/>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0" borderId="14" xfId="0" applyFont="1" applyFill="1" applyBorder="1" applyAlignment="1">
      <alignment horizontal="left" vertical="top" wrapText="1" indent="1"/>
    </xf>
    <xf numFmtId="0" fontId="36" fillId="2" borderId="9" xfId="0" applyFont="1"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43" fontId="40" fillId="2" borderId="8" xfId="0" applyNumberFormat="1" applyFont="1" applyFill="1" applyBorder="1" applyAlignment="1">
      <alignment horizontal="center" vertical="center"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0" fillId="0" borderId="19" xfId="0" applyFill="1" applyBorder="1" applyAlignment="1">
      <alignment horizontal="center" vertical="top" wrapText="1"/>
    </xf>
    <xf numFmtId="43" fontId="40" fillId="2" borderId="65"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3" borderId="2" xfId="0" applyFont="1" applyFill="1" applyBorder="1" applyAlignment="1">
      <alignment horizontal="right" vertical="center" wrapText="1" indent="1"/>
    </xf>
    <xf numFmtId="0" fontId="19" fillId="3" borderId="3" xfId="0" applyFont="1" applyFill="1" applyBorder="1" applyAlignment="1">
      <alignment horizontal="right" vertical="center" wrapText="1"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9" fillId="0" borderId="2" xfId="0" applyFont="1" applyFill="1" applyBorder="1" applyAlignment="1">
      <alignment horizontal="left" vertical="top" wrapText="1" indent="2"/>
    </xf>
    <xf numFmtId="0" fontId="19" fillId="0" borderId="8" xfId="0" applyFont="1" applyFill="1" applyBorder="1" applyAlignment="1">
      <alignment horizontal="left" vertical="top" wrapText="1" indent="2"/>
    </xf>
    <xf numFmtId="0" fontId="19" fillId="0" borderId="3" xfId="0" applyFont="1" applyFill="1" applyBorder="1" applyAlignment="1">
      <alignment horizontal="left" vertical="top" wrapText="1" indent="2"/>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69" fillId="0" borderId="20" xfId="0" applyFont="1" applyBorder="1"/>
    <xf numFmtId="0" fontId="69" fillId="0" borderId="3" xfId="0" applyFont="1" applyBorder="1"/>
    <xf numFmtId="43" fontId="44" fillId="3" borderId="2" xfId="0" applyNumberFormat="1" applyFont="1" applyFill="1" applyBorder="1" applyAlignment="1">
      <alignment horizontal="center" vertical="top" wrapText="1"/>
    </xf>
    <xf numFmtId="43" fontId="44" fillId="3" borderId="3" xfId="0" applyNumberFormat="1" applyFont="1" applyFill="1" applyBorder="1" applyAlignment="1">
      <alignment horizontal="center" vertical="top" wrapText="1"/>
    </xf>
    <xf numFmtId="0" fontId="38" fillId="0" borderId="57" xfId="0" applyFont="1" applyFill="1" applyBorder="1" applyAlignment="1">
      <alignment horizontal="left"/>
    </xf>
    <xf numFmtId="0" fontId="70" fillId="0" borderId="23" xfId="0" applyFont="1" applyBorder="1" applyAlignment="1">
      <alignment horizontal="left"/>
    </xf>
    <xf numFmtId="0" fontId="70" fillId="0" borderId="52" xfId="0" applyFont="1" applyBorder="1" applyAlignment="1">
      <alignment horizontal="left"/>
    </xf>
    <xf numFmtId="4" fontId="69" fillId="0" borderId="23" xfId="0" applyNumberFormat="1" applyFont="1" applyFill="1" applyBorder="1" applyAlignment="1" applyProtection="1">
      <alignment vertical="top" wrapText="1"/>
      <protection locked="0"/>
    </xf>
    <xf numFmtId="4" fontId="69" fillId="0" borderId="54" xfId="0" applyNumberFormat="1" applyFont="1" applyFill="1" applyBorder="1" applyAlignment="1" applyProtection="1">
      <alignment vertical="top" wrapText="1"/>
      <protection locked="0"/>
    </xf>
    <xf numFmtId="0" fontId="0" fillId="0" borderId="23" xfId="0" applyBorder="1" applyAlignment="1">
      <alignment vertical="top" wrapText="1"/>
    </xf>
    <xf numFmtId="0" fontId="0" fillId="0" borderId="54" xfId="0" applyBorder="1" applyAlignment="1">
      <alignment vertical="top" wrapText="1"/>
    </xf>
    <xf numFmtId="0" fontId="0" fillId="0" borderId="9" xfId="0" applyFill="1" applyBorder="1" applyAlignment="1">
      <alignment horizontal="left"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38" fillId="0" borderId="20" xfId="0" applyFont="1" applyFill="1" applyBorder="1" applyAlignment="1">
      <alignment horizontal="left"/>
    </xf>
    <xf numFmtId="0" fontId="38" fillId="0" borderId="8" xfId="0" applyFont="1" applyFill="1" applyBorder="1" applyAlignment="1">
      <alignment horizontal="left"/>
    </xf>
    <xf numFmtId="0" fontId="19" fillId="0" borderId="2" xfId="0" applyFont="1" applyFill="1" applyBorder="1" applyAlignment="1">
      <alignment horizontal="left" vertical="top" wrapText="1" indent="3"/>
    </xf>
    <xf numFmtId="0" fontId="19" fillId="0" borderId="3" xfId="0" applyFont="1" applyFill="1" applyBorder="1" applyAlignment="1">
      <alignment horizontal="left" vertical="top" wrapText="1" indent="3"/>
    </xf>
    <xf numFmtId="0" fontId="85" fillId="0" borderId="23" xfId="0" applyFont="1" applyBorder="1"/>
    <xf numFmtId="0" fontId="85" fillId="0" borderId="24" xfId="0" applyFont="1" applyBorder="1"/>
    <xf numFmtId="0" fontId="70" fillId="0" borderId="24" xfId="0" applyFont="1" applyBorder="1" applyAlignment="1">
      <alignment horizontal="left"/>
    </xf>
    <xf numFmtId="0" fontId="19" fillId="2" borderId="19" xfId="0" applyFont="1" applyFill="1" applyBorder="1" applyAlignment="1">
      <alignment horizontal="center" vertical="top" wrapText="1"/>
    </xf>
    <xf numFmtId="0" fontId="37" fillId="0" borderId="20" xfId="0" applyFont="1" applyFill="1" applyBorder="1" applyAlignment="1">
      <alignment horizontal="center"/>
    </xf>
    <xf numFmtId="0" fontId="37" fillId="0" borderId="3" xfId="0" applyFont="1" applyFill="1" applyBorder="1" applyAlignment="1">
      <alignment horizontal="center"/>
    </xf>
    <xf numFmtId="167" fontId="40" fillId="2" borderId="65" xfId="0" applyNumberFormat="1" applyFont="1" applyFill="1" applyBorder="1" applyAlignment="1">
      <alignment horizontal="center" vertical="center" wrapText="1"/>
    </xf>
    <xf numFmtId="0" fontId="18" fillId="2" borderId="60" xfId="0" applyFont="1" applyFill="1" applyBorder="1" applyAlignment="1">
      <alignment horizontal="left" vertical="top" wrapText="1" indent="4"/>
    </xf>
    <xf numFmtId="0" fontId="19" fillId="2" borderId="60" xfId="0" applyFont="1" applyFill="1" applyBorder="1" applyAlignment="1">
      <alignment horizontal="center" vertical="top" wrapText="1"/>
    </xf>
    <xf numFmtId="0" fontId="0" fillId="0" borderId="62" xfId="0" applyFill="1" applyBorder="1" applyAlignment="1">
      <alignment horizontal="left" wrapText="1"/>
    </xf>
    <xf numFmtId="0" fontId="0" fillId="0" borderId="19" xfId="0" applyFill="1" applyBorder="1" applyAlignment="1">
      <alignment horizontal="left" wrapText="1"/>
    </xf>
    <xf numFmtId="0" fontId="19" fillId="0" borderId="7"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8" fillId="3" borderId="19"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19" xfId="0" applyFont="1" applyFill="1" applyBorder="1" applyAlignment="1">
      <alignment horizontal="left" vertical="top" wrapText="1" indent="2"/>
    </xf>
    <xf numFmtId="0" fontId="19" fillId="0" borderId="63" xfId="0" applyFont="1" applyFill="1" applyBorder="1" applyAlignment="1">
      <alignment horizontal="left" vertical="top" wrapText="1" indent="2"/>
    </xf>
    <xf numFmtId="0" fontId="19" fillId="0" borderId="19" xfId="0" applyFont="1" applyFill="1" applyBorder="1" applyAlignment="1">
      <alignment horizontal="center" vertical="center" wrapText="1"/>
    </xf>
    <xf numFmtId="0" fontId="18" fillId="0" borderId="14" xfId="0" applyFont="1" applyFill="1" applyBorder="1" applyAlignment="1">
      <alignment horizontal="center" vertical="top" wrapText="1"/>
    </xf>
    <xf numFmtId="0" fontId="37" fillId="0" borderId="36" xfId="0" applyFont="1" applyFill="1" applyBorder="1" applyAlignment="1">
      <alignment horizontal="center"/>
    </xf>
    <xf numFmtId="0" fontId="37" fillId="0" borderId="13" xfId="0" applyFont="1" applyFill="1" applyBorder="1" applyAlignment="1">
      <alignment horizontal="center"/>
    </xf>
    <xf numFmtId="0" fontId="19" fillId="0" borderId="19" xfId="0" applyFont="1" applyFill="1" applyBorder="1" applyAlignment="1">
      <alignment horizontal="left" vertical="top" wrapText="1" indent="3"/>
    </xf>
    <xf numFmtId="0" fontId="70" fillId="0" borderId="37" xfId="0" applyFont="1" applyBorder="1" applyAlignment="1">
      <alignment horizontal="left"/>
    </xf>
    <xf numFmtId="4" fontId="84" fillId="31" borderId="19" xfId="4" applyNumberFormat="1" applyFont="1" applyFill="1" applyBorder="1" applyAlignment="1" applyProtection="1">
      <protection locked="0"/>
    </xf>
    <xf numFmtId="0" fontId="70" fillId="0" borderId="19" xfId="0" applyFont="1" applyBorder="1"/>
    <xf numFmtId="0" fontId="18" fillId="2" borderId="19" xfId="0" applyFont="1" applyFill="1" applyBorder="1" applyAlignment="1">
      <alignment horizontal="left" vertical="top" wrapText="1" indent="4"/>
    </xf>
    <xf numFmtId="43" fontId="40" fillId="2" borderId="46" xfId="0" applyNumberFormat="1" applyFont="1" applyFill="1" applyBorder="1" applyAlignment="1">
      <alignment horizontal="center" vertical="center" wrapText="1"/>
    </xf>
    <xf numFmtId="43" fontId="40" fillId="2" borderId="47" xfId="0" applyNumberFormat="1" applyFont="1" applyFill="1" applyBorder="1" applyAlignment="1">
      <alignment horizontal="center" vertical="center" wrapText="1"/>
    </xf>
    <xf numFmtId="43" fontId="40" fillId="2" borderId="48" xfId="0" applyNumberFormat="1" applyFont="1" applyFill="1" applyBorder="1" applyAlignment="1">
      <alignment horizontal="center" vertical="center" wrapText="1"/>
    </xf>
    <xf numFmtId="0" fontId="0" fillId="0" borderId="52" xfId="0" applyFill="1" applyBorder="1" applyAlignment="1">
      <alignment horizontal="left" vertical="top"/>
    </xf>
    <xf numFmtId="0" fontId="0" fillId="0" borderId="37" xfId="0" applyFill="1" applyBorder="1" applyAlignment="1">
      <alignment horizontal="left" vertical="top"/>
    </xf>
    <xf numFmtId="0" fontId="70" fillId="0" borderId="37" xfId="0" applyFont="1" applyBorder="1"/>
    <xf numFmtId="4" fontId="69" fillId="0" borderId="23" xfId="0" applyNumberFormat="1" applyFont="1" applyFill="1" applyBorder="1" applyAlignment="1" applyProtection="1">
      <protection locked="0"/>
    </xf>
    <xf numFmtId="4" fontId="69" fillId="0" borderId="52" xfId="0" applyNumberFormat="1" applyFont="1" applyFill="1" applyBorder="1" applyAlignment="1" applyProtection="1">
      <protection locked="0"/>
    </xf>
    <xf numFmtId="0" fontId="70" fillId="0" borderId="52" xfId="0" applyFont="1" applyBorder="1"/>
    <xf numFmtId="0" fontId="37" fillId="0" borderId="51" xfId="0" applyFont="1" applyFill="1" applyBorder="1" applyAlignment="1">
      <alignment horizontal="center"/>
    </xf>
    <xf numFmtId="0" fontId="37" fillId="0" borderId="25" xfId="0" applyFont="1" applyFill="1" applyBorder="1" applyAlignment="1">
      <alignment horizontal="center"/>
    </xf>
    <xf numFmtId="0" fontId="19" fillId="3" borderId="19" xfId="0" applyFont="1" applyFill="1" applyBorder="1" applyAlignment="1">
      <alignment horizontal="right" vertical="center" wrapText="1" indent="1"/>
    </xf>
    <xf numFmtId="0" fontId="0" fillId="8" borderId="19" xfId="0" applyFill="1" applyBorder="1" applyAlignment="1">
      <alignment horizontal="left" vertical="center" wrapText="1"/>
    </xf>
    <xf numFmtId="0" fontId="38" fillId="0" borderId="3" xfId="0" applyFont="1" applyFill="1" applyBorder="1" applyAlignment="1">
      <alignment horizontal="left"/>
    </xf>
    <xf numFmtId="0" fontId="0" fillId="8" borderId="23" xfId="0" applyFill="1" applyBorder="1" applyAlignment="1">
      <alignment horizontal="left" vertical="center" wrapText="1"/>
    </xf>
    <xf numFmtId="0" fontId="0" fillId="8" borderId="37" xfId="0" applyFill="1" applyBorder="1" applyAlignment="1">
      <alignment horizontal="left" vertical="center" wrapText="1"/>
    </xf>
    <xf numFmtId="4" fontId="70" fillId="0" borderId="23" xfId="0" applyNumberFormat="1" applyFont="1" applyFill="1" applyBorder="1" applyAlignment="1" applyProtection="1">
      <alignment horizontal="center"/>
      <protection locked="0"/>
    </xf>
    <xf numFmtId="4" fontId="70" fillId="0" borderId="52" xfId="0" applyNumberFormat="1" applyFont="1" applyFill="1" applyBorder="1" applyAlignment="1" applyProtection="1">
      <alignment horizontal="center"/>
      <protection locked="0"/>
    </xf>
    <xf numFmtId="0" fontId="38" fillId="0" borderId="51" xfId="0" applyFont="1" applyFill="1" applyBorder="1" applyAlignment="1"/>
    <xf numFmtId="0" fontId="38" fillId="0" borderId="25" xfId="0" applyFont="1" applyFill="1" applyBorder="1" applyAlignment="1"/>
    <xf numFmtId="0" fontId="38" fillId="0" borderId="21" xfId="0" applyFont="1" applyFill="1" applyBorder="1" applyAlignment="1"/>
    <xf numFmtId="0" fontId="38" fillId="0" borderId="22" xfId="0" applyFont="1" applyFill="1" applyBorder="1" applyAlignment="1"/>
    <xf numFmtId="0" fontId="44" fillId="0" borderId="56" xfId="0" applyFont="1" applyFill="1" applyBorder="1" applyAlignment="1">
      <alignment horizontal="left"/>
    </xf>
    <xf numFmtId="0" fontId="44" fillId="0" borderId="7" xfId="0" applyFont="1" applyFill="1" applyBorder="1" applyAlignment="1">
      <alignment horizontal="left"/>
    </xf>
    <xf numFmtId="0" fontId="44" fillId="0" borderId="51" xfId="0" applyFont="1" applyFill="1" applyBorder="1" applyAlignment="1">
      <alignment horizontal="left"/>
    </xf>
    <xf numFmtId="0" fontId="44" fillId="0" borderId="25" xfId="0" applyFont="1" applyFill="1" applyBorder="1" applyAlignment="1">
      <alignment horizontal="left"/>
    </xf>
    <xf numFmtId="4" fontId="70" fillId="0" borderId="19" xfId="0" applyNumberFormat="1" applyFont="1" applyFill="1" applyBorder="1" applyAlignment="1" applyProtection="1">
      <protection locked="0"/>
    </xf>
    <xf numFmtId="0" fontId="44" fillId="0" borderId="23" xfId="0" applyFont="1" applyFill="1" applyBorder="1" applyAlignment="1">
      <alignment horizontal="left"/>
    </xf>
    <xf numFmtId="0" fontId="44" fillId="0" borderId="24" xfId="0" applyFont="1" applyFill="1" applyBorder="1" applyAlignment="1">
      <alignment horizontal="left"/>
    </xf>
    <xf numFmtId="169" fontId="40" fillId="2" borderId="2" xfId="0" applyNumberFormat="1" applyFont="1" applyFill="1" applyBorder="1" applyAlignment="1">
      <alignment horizontal="center" vertical="center" wrapText="1"/>
    </xf>
    <xf numFmtId="169" fontId="40" fillId="2" borderId="3" xfId="0" applyNumberFormat="1" applyFont="1" applyFill="1" applyBorder="1" applyAlignment="1">
      <alignment horizontal="center" vertical="center" wrapText="1"/>
    </xf>
    <xf numFmtId="43" fontId="40" fillId="2" borderId="21" xfId="0" applyNumberFormat="1" applyFont="1" applyFill="1" applyBorder="1" applyAlignment="1">
      <alignment horizontal="center" vertical="center" wrapText="1"/>
    </xf>
    <xf numFmtId="43" fontId="40" fillId="2" borderId="43" xfId="0" applyNumberFormat="1" applyFont="1" applyFill="1" applyBorder="1" applyAlignment="1">
      <alignment horizontal="center" vertical="center" wrapText="1"/>
    </xf>
    <xf numFmtId="0" fontId="37" fillId="0" borderId="57" xfId="0" applyFont="1" applyFill="1" applyBorder="1" applyAlignment="1">
      <alignment horizontal="center"/>
    </xf>
    <xf numFmtId="0" fontId="37" fillId="0" borderId="58" xfId="0" applyFont="1" applyFill="1" applyBorder="1" applyAlignment="1">
      <alignment horizontal="center"/>
    </xf>
    <xf numFmtId="0" fontId="70" fillId="0" borderId="21" xfId="0" applyFont="1" applyBorder="1"/>
    <xf numFmtId="0" fontId="70" fillId="0" borderId="22" xfId="0" applyFont="1" applyBorder="1"/>
    <xf numFmtId="0" fontId="70" fillId="0" borderId="20" xfId="0" applyFont="1" applyFill="1" applyBorder="1" applyAlignment="1">
      <alignment horizontal="left"/>
    </xf>
    <xf numFmtId="0" fontId="70" fillId="0" borderId="3" xfId="0" applyFont="1" applyFill="1" applyBorder="1" applyAlignment="1">
      <alignment horizontal="left"/>
    </xf>
    <xf numFmtId="1" fontId="0" fillId="3" borderId="2" xfId="0" applyNumberFormat="1" applyFill="1" applyBorder="1" applyAlignment="1">
      <alignment horizontal="center" vertical="top" wrapText="1"/>
    </xf>
    <xf numFmtId="1" fontId="0" fillId="3" borderId="3" xfId="0" applyNumberFormat="1" applyFill="1" applyBorder="1" applyAlignment="1">
      <alignment horizontal="center" vertical="top" wrapText="1"/>
    </xf>
    <xf numFmtId="0" fontId="37" fillId="0" borderId="23" xfId="0" applyFont="1" applyFill="1" applyBorder="1" applyAlignment="1">
      <alignment horizontal="center"/>
    </xf>
    <xf numFmtId="0" fontId="37" fillId="0" borderId="37" xfId="0" applyFont="1" applyFill="1" applyBorder="1" applyAlignment="1">
      <alignment horizontal="center"/>
    </xf>
    <xf numFmtId="0" fontId="0" fillId="3" borderId="23" xfId="0" applyFill="1" applyBorder="1" applyAlignment="1">
      <alignment horizontal="center" vertical="top" wrapText="1"/>
    </xf>
    <xf numFmtId="0" fontId="0" fillId="3" borderId="37" xfId="0" applyFill="1" applyBorder="1" applyAlignment="1">
      <alignment horizontal="center" vertical="top" wrapText="1"/>
    </xf>
    <xf numFmtId="0" fontId="0" fillId="3" borderId="23" xfId="0" applyFill="1" applyBorder="1" applyAlignment="1">
      <alignment vertical="top" wrapText="1"/>
    </xf>
    <xf numFmtId="0" fontId="0" fillId="3" borderId="37" xfId="0" applyFill="1" applyBorder="1" applyAlignment="1">
      <alignment vertical="top" wrapText="1"/>
    </xf>
    <xf numFmtId="0" fontId="0" fillId="2" borderId="23" xfId="0" applyFill="1" applyBorder="1" applyAlignment="1">
      <alignment horizontal="left" vertical="center" wrapText="1"/>
    </xf>
    <xf numFmtId="0" fontId="0" fillId="2" borderId="37" xfId="0" applyFill="1" applyBorder="1" applyAlignment="1">
      <alignment horizontal="left" vertical="center" wrapText="1"/>
    </xf>
    <xf numFmtId="0" fontId="0" fillId="2" borderId="23" xfId="0" applyFill="1" applyBorder="1" applyAlignment="1">
      <alignment horizontal="center" vertical="center" wrapText="1"/>
    </xf>
    <xf numFmtId="0" fontId="0" fillId="2" borderId="37" xfId="0" applyFill="1" applyBorder="1" applyAlignment="1">
      <alignment horizontal="center" vertical="center" wrapText="1"/>
    </xf>
    <xf numFmtId="4" fontId="69" fillId="0" borderId="19" xfId="0" applyNumberFormat="1" applyFont="1" applyFill="1" applyBorder="1" applyAlignment="1" applyProtection="1">
      <alignment horizontal="left"/>
      <protection locked="0"/>
    </xf>
    <xf numFmtId="4" fontId="69" fillId="0" borderId="23" xfId="0" applyNumberFormat="1" applyFont="1" applyFill="1" applyBorder="1" applyAlignment="1" applyProtection="1">
      <alignment horizontal="left"/>
      <protection locked="0"/>
    </xf>
    <xf numFmtId="43" fontId="40" fillId="2" borderId="23" xfId="0" applyNumberFormat="1" applyFont="1" applyFill="1" applyBorder="1" applyAlignment="1">
      <alignment horizontal="left" vertical="center" wrapText="1"/>
    </xf>
    <xf numFmtId="43" fontId="40" fillId="2" borderId="37" xfId="0" applyNumberFormat="1" applyFont="1" applyFill="1" applyBorder="1" applyAlignment="1">
      <alignment horizontal="left" vertical="center" wrapText="1"/>
    </xf>
    <xf numFmtId="0" fontId="38" fillId="0" borderId="37" xfId="0" applyFont="1" applyFill="1" applyBorder="1" applyAlignment="1"/>
    <xf numFmtId="4" fontId="69" fillId="0" borderId="19" xfId="0" applyNumberFormat="1" applyFont="1" applyFill="1" applyBorder="1" applyAlignment="1" applyProtection="1">
      <protection locked="0"/>
    </xf>
    <xf numFmtId="4" fontId="0" fillId="3" borderId="20" xfId="0" applyNumberFormat="1" applyFill="1" applyBorder="1" applyAlignment="1">
      <alignment horizontal="center" vertical="top" wrapText="1"/>
    </xf>
    <xf numFmtId="4" fontId="69" fillId="0" borderId="23" xfId="0" applyNumberFormat="1" applyFont="1" applyFill="1" applyBorder="1" applyAlignment="1" applyProtection="1">
      <alignment horizontal="left" vertical="top" wrapText="1"/>
      <protection locked="0"/>
    </xf>
    <xf numFmtId="4" fontId="69" fillId="0" borderId="54" xfId="0" applyNumberFormat="1" applyFont="1" applyFill="1" applyBorder="1" applyAlignment="1" applyProtection="1">
      <alignment horizontal="left" vertical="top" wrapText="1"/>
      <protection locked="0"/>
    </xf>
    <xf numFmtId="0" fontId="40" fillId="2" borderId="51" xfId="0" applyFont="1" applyFill="1" applyBorder="1" applyAlignment="1">
      <alignment horizontal="center" vertical="center" wrapText="1"/>
    </xf>
    <xf numFmtId="0" fontId="40" fillId="2" borderId="58" xfId="0" applyFont="1" applyFill="1" applyBorder="1" applyAlignment="1">
      <alignment horizontal="center" vertical="center" wrapText="1"/>
    </xf>
    <xf numFmtId="0" fontId="70" fillId="0" borderId="36" xfId="0" applyFont="1" applyBorder="1"/>
    <xf numFmtId="0" fontId="70" fillId="0" borderId="13" xfId="0" applyFont="1" applyBorder="1"/>
    <xf numFmtId="4" fontId="71" fillId="31" borderId="19" xfId="4" applyNumberFormat="1" applyFont="1" applyFill="1" applyBorder="1" applyAlignment="1" applyProtection="1">
      <protection locked="0"/>
    </xf>
    <xf numFmtId="0" fontId="38" fillId="0" borderId="74" xfId="0" applyFont="1" applyFill="1" applyBorder="1" applyAlignment="1"/>
    <xf numFmtId="4" fontId="69" fillId="0" borderId="54" xfId="0" applyNumberFormat="1" applyFont="1" applyFill="1" applyBorder="1" applyAlignment="1" applyProtection="1">
      <alignment horizontal="left"/>
      <protection locked="0"/>
    </xf>
    <xf numFmtId="0" fontId="38" fillId="0" borderId="26" xfId="0" applyFont="1" applyFill="1" applyBorder="1" applyAlignment="1">
      <alignment horizontal="left"/>
    </xf>
    <xf numFmtId="0" fontId="38" fillId="0" borderId="45" xfId="0" applyFont="1" applyFill="1" applyBorder="1" applyAlignment="1">
      <alignment horizontal="left"/>
    </xf>
    <xf numFmtId="0" fontId="38" fillId="0" borderId="84" xfId="0" applyFont="1" applyFill="1" applyBorder="1" applyAlignment="1">
      <alignment horizontal="left"/>
    </xf>
    <xf numFmtId="0" fontId="38" fillId="0" borderId="0" xfId="0" applyFont="1" applyFill="1" applyBorder="1" applyAlignment="1">
      <alignment horizontal="left"/>
    </xf>
    <xf numFmtId="0" fontId="44" fillId="0" borderId="37" xfId="0" applyFont="1" applyFill="1" applyBorder="1" applyAlignment="1">
      <alignment horizontal="left"/>
    </xf>
    <xf numFmtId="4" fontId="69" fillId="0" borderId="55" xfId="0" applyNumberFormat="1" applyFont="1" applyFill="1" applyBorder="1" applyAlignment="1" applyProtection="1">
      <alignment horizontal="left"/>
      <protection locked="0"/>
    </xf>
    <xf numFmtId="0" fontId="69" fillId="0" borderId="21" xfId="0" applyFont="1" applyFill="1" applyBorder="1" applyAlignment="1">
      <alignment horizontal="left" vertical="center"/>
    </xf>
    <xf numFmtId="0" fontId="69" fillId="0" borderId="22" xfId="0" applyFont="1" applyFill="1" applyBorder="1" applyAlignment="1">
      <alignment horizontal="left" vertical="center"/>
    </xf>
    <xf numFmtId="0" fontId="0" fillId="34" borderId="2" xfId="0" applyFill="1" applyBorder="1" applyAlignment="1">
      <alignment horizontal="center" vertical="top" wrapText="1"/>
    </xf>
    <xf numFmtId="0" fontId="0" fillId="34" borderId="3" xfId="0" applyFill="1" applyBorder="1" applyAlignment="1">
      <alignment horizontal="center" vertical="top" wrapText="1"/>
    </xf>
    <xf numFmtId="0" fontId="38" fillId="0" borderId="56" xfId="0" applyFont="1" applyFill="1" applyBorder="1" applyAlignment="1">
      <alignment horizontal="left"/>
    </xf>
    <xf numFmtId="0" fontId="38" fillId="0" borderId="7" xfId="0" applyFont="1" applyFill="1" applyBorder="1" applyAlignment="1">
      <alignment horizontal="left"/>
    </xf>
    <xf numFmtId="0" fontId="37" fillId="0" borderId="19" xfId="0" applyFont="1" applyFill="1" applyBorder="1" applyAlignment="1">
      <alignment horizontal="center"/>
    </xf>
    <xf numFmtId="4" fontId="69" fillId="8" borderId="20" xfId="0" applyNumberFormat="1" applyFont="1" applyFill="1" applyBorder="1" applyAlignment="1" applyProtection="1">
      <protection locked="0"/>
    </xf>
    <xf numFmtId="4" fontId="69" fillId="8" borderId="3" xfId="0" applyNumberFormat="1" applyFont="1" applyFill="1" applyBorder="1" applyAlignment="1" applyProtection="1">
      <protection locked="0"/>
    </xf>
    <xf numFmtId="4" fontId="69" fillId="0" borderId="37" xfId="0" applyNumberFormat="1" applyFont="1" applyFill="1" applyBorder="1" applyAlignment="1" applyProtection="1">
      <alignment horizontal="left"/>
      <protection locked="0"/>
    </xf>
    <xf numFmtId="0" fontId="70" fillId="0" borderId="51" xfId="0" applyFont="1" applyBorder="1"/>
    <xf numFmtId="0" fontId="70" fillId="0" borderId="25" xfId="0" applyFont="1" applyBorder="1"/>
    <xf numFmtId="0" fontId="0" fillId="8" borderId="38" xfId="0" applyFill="1" applyBorder="1" applyAlignment="1">
      <alignment horizontal="left" vertical="center" wrapText="1"/>
    </xf>
    <xf numFmtId="0" fontId="38" fillId="0" borderId="52" xfId="0" applyFont="1" applyFill="1" applyBorder="1" applyAlignment="1">
      <alignment horizontal="left"/>
    </xf>
    <xf numFmtId="0" fontId="0" fillId="8" borderId="26" xfId="0" applyFill="1" applyBorder="1" applyAlignment="1">
      <alignment horizontal="left" vertical="center" wrapText="1"/>
    </xf>
    <xf numFmtId="0" fontId="0" fillId="8" borderId="39" xfId="0" applyFill="1" applyBorder="1" applyAlignment="1">
      <alignment horizontal="left" vertical="center" wrapText="1"/>
    </xf>
    <xf numFmtId="0" fontId="8" fillId="8" borderId="23"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23" xfId="0" applyFont="1" applyFill="1" applyBorder="1" applyAlignment="1">
      <alignment horizontal="center" vertical="top" wrapText="1"/>
    </xf>
    <xf numFmtId="0" fontId="8" fillId="8" borderId="37" xfId="0" applyFont="1" applyFill="1" applyBorder="1" applyAlignment="1">
      <alignment horizontal="center" vertical="top"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0" fillId="8" borderId="23" xfId="0" applyFill="1" applyBorder="1" applyAlignment="1">
      <alignment horizontal="left" vertical="top"/>
    </xf>
    <xf numFmtId="0" fontId="0" fillId="8" borderId="37" xfId="0" applyFill="1" applyBorder="1" applyAlignment="1">
      <alignment horizontal="left" vertical="top"/>
    </xf>
    <xf numFmtId="0" fontId="44" fillId="8" borderId="5"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8" fillId="8" borderId="38" xfId="0" applyFont="1" applyFill="1" applyBorder="1" applyAlignment="1">
      <alignment horizontal="center" vertical="top" wrapText="1"/>
    </xf>
    <xf numFmtId="0" fontId="44"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44" fillId="31" borderId="2" xfId="0" applyFont="1" applyFill="1" applyBorder="1" applyAlignment="1">
      <alignment horizontal="left" wrapText="1"/>
    </xf>
    <xf numFmtId="0" fontId="44" fillId="31" borderId="3" xfId="0" applyFont="1" applyFill="1" applyBorder="1" applyAlignment="1">
      <alignment horizontal="left" wrapText="1"/>
    </xf>
    <xf numFmtId="0" fontId="7" fillId="0" borderId="5" xfId="0" applyFont="1" applyFill="1" applyBorder="1" applyAlignment="1">
      <alignment horizontal="left" vertical="top" wrapText="1" indent="17"/>
    </xf>
    <xf numFmtId="0" fontId="7" fillId="0" borderId="8" xfId="0" applyFont="1" applyFill="1" applyBorder="1" applyAlignment="1">
      <alignment horizontal="left" vertical="top" wrapText="1" indent="17"/>
    </xf>
    <xf numFmtId="0" fontId="7" fillId="0" borderId="3" xfId="0" applyFont="1" applyFill="1" applyBorder="1" applyAlignment="1">
      <alignment horizontal="left" vertical="top" wrapText="1" indent="17"/>
    </xf>
    <xf numFmtId="0" fontId="44" fillId="31" borderId="2" xfId="0" applyFont="1" applyFill="1" applyBorder="1" applyAlignment="1">
      <alignment horizontal="center" vertical="top" wrapText="1"/>
    </xf>
    <xf numFmtId="0" fontId="44" fillId="31" borderId="3" xfId="0" applyFont="1" applyFill="1" applyBorder="1" applyAlignment="1">
      <alignment horizontal="center" vertical="top" wrapText="1"/>
    </xf>
    <xf numFmtId="0" fontId="8" fillId="8" borderId="19" xfId="0" applyFont="1" applyFill="1" applyBorder="1" applyAlignment="1">
      <alignment horizontal="center" vertical="top" wrapText="1"/>
    </xf>
    <xf numFmtId="0" fontId="44" fillId="8" borderId="23" xfId="0" applyFont="1" applyFill="1" applyBorder="1" applyAlignment="1">
      <alignment horizontal="left" vertical="center" wrapText="1"/>
    </xf>
    <xf numFmtId="0" fontId="44" fillId="8" borderId="37" xfId="0" applyFont="1" applyFill="1" applyBorder="1" applyAlignment="1">
      <alignment horizontal="left" vertical="center" wrapText="1"/>
    </xf>
    <xf numFmtId="0" fontId="44" fillId="31" borderId="8" xfId="0" applyFont="1" applyFill="1" applyBorder="1" applyAlignment="1">
      <alignment horizontal="left" wrapText="1"/>
    </xf>
    <xf numFmtId="0" fontId="7" fillId="31" borderId="2" xfId="0" applyFont="1" applyFill="1" applyBorder="1" applyAlignment="1">
      <alignment horizontal="left" vertical="top" wrapText="1" indent="17"/>
    </xf>
    <xf numFmtId="0" fontId="7" fillId="31" borderId="8" xfId="0" applyFont="1" applyFill="1" applyBorder="1" applyAlignment="1">
      <alignment horizontal="left" vertical="top" wrapText="1" indent="17"/>
    </xf>
    <xf numFmtId="0" fontId="7" fillId="31" borderId="3" xfId="0" applyFont="1" applyFill="1" applyBorder="1" applyAlignment="1">
      <alignment horizontal="left" vertical="top" wrapText="1" indent="17"/>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4" fillId="31" borderId="2" xfId="0" applyFont="1" applyFill="1" applyBorder="1" applyAlignment="1">
      <alignment wrapText="1"/>
    </xf>
    <xf numFmtId="0" fontId="44" fillId="31" borderId="8" xfId="0" applyFont="1" applyFill="1" applyBorder="1" applyAlignment="1">
      <alignment wrapText="1"/>
    </xf>
    <xf numFmtId="0" fontId="44" fillId="31" borderId="3" xfId="0" applyFont="1" applyFill="1" applyBorder="1" applyAlignment="1">
      <alignment wrapText="1"/>
    </xf>
    <xf numFmtId="0" fontId="7" fillId="0" borderId="2" xfId="0" applyFont="1" applyFill="1" applyBorder="1" applyAlignment="1">
      <alignment horizontal="left" vertical="top" wrapText="1" indent="17"/>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44" fillId="31" borderId="2" xfId="0" applyFont="1" applyFill="1" applyBorder="1" applyAlignment="1">
      <alignment horizontal="center" vertical="center" wrapText="1"/>
    </xf>
    <xf numFmtId="0" fontId="44" fillId="31" borderId="8" xfId="0" applyFont="1" applyFill="1" applyBorder="1" applyAlignment="1">
      <alignment horizontal="center" vertical="center" wrapText="1"/>
    </xf>
    <xf numFmtId="0" fontId="44" fillId="31" borderId="3" xfId="0" applyFont="1" applyFill="1" applyBorder="1" applyAlignment="1">
      <alignment horizontal="center" vertical="center" wrapText="1"/>
    </xf>
    <xf numFmtId="0" fontId="7" fillId="0" borderId="2" xfId="0" applyFont="1" applyFill="1" applyBorder="1" applyAlignment="1">
      <alignment horizontal="left" vertical="center" wrapText="1" indent="2"/>
    </xf>
    <xf numFmtId="0" fontId="7" fillId="0" borderId="3" xfId="0" applyFont="1" applyFill="1" applyBorder="1" applyAlignment="1">
      <alignment horizontal="left" vertical="center" wrapText="1" indent="2"/>
    </xf>
    <xf numFmtId="0" fontId="7" fillId="8" borderId="46"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44" fillId="8" borderId="23" xfId="0" applyFont="1" applyFill="1" applyBorder="1" applyAlignment="1">
      <alignment horizontal="center" vertical="center"/>
    </xf>
    <xf numFmtId="0" fontId="44" fillId="8" borderId="37" xfId="0" applyFont="1" applyFill="1" applyBorder="1" applyAlignment="1">
      <alignment horizontal="center" vertical="center"/>
    </xf>
    <xf numFmtId="0" fontId="44" fillId="8" borderId="19" xfId="4" applyFont="1" applyFill="1" applyBorder="1" applyAlignment="1">
      <alignment horizontal="center" vertical="center" wrapText="1"/>
    </xf>
    <xf numFmtId="0" fontId="8" fillId="8" borderId="23" xfId="4" applyFont="1" applyFill="1" applyBorder="1" applyAlignment="1">
      <alignment horizontal="center" vertical="center" wrapText="1"/>
    </xf>
    <xf numFmtId="0" fontId="8" fillId="8" borderId="37" xfId="4" applyFont="1" applyFill="1" applyBorder="1" applyAlignment="1">
      <alignment horizontal="center" vertical="center" wrapText="1"/>
    </xf>
    <xf numFmtId="0" fontId="44" fillId="8" borderId="38" xfId="0" applyFont="1" applyFill="1" applyBorder="1" applyAlignment="1">
      <alignment horizontal="left" vertical="center" wrapText="1"/>
    </xf>
    <xf numFmtId="0" fontId="7" fillId="31" borderId="20" xfId="0" applyFont="1" applyFill="1" applyBorder="1" applyAlignment="1">
      <alignment horizontal="left" vertical="center" wrapText="1" indent="2"/>
    </xf>
    <xf numFmtId="0" fontId="7" fillId="31" borderId="3" xfId="0" applyFont="1" applyFill="1" applyBorder="1" applyAlignment="1">
      <alignment horizontal="left" vertical="center" wrapText="1" indent="2"/>
    </xf>
    <xf numFmtId="0" fontId="44" fillId="31" borderId="7" xfId="0" applyFont="1" applyFill="1" applyBorder="1" applyAlignment="1">
      <alignment horizontal="center" vertical="top" wrapText="1"/>
    </xf>
    <xf numFmtId="0" fontId="44" fillId="8" borderId="23" xfId="0" applyFont="1" applyFill="1" applyBorder="1" applyAlignment="1">
      <alignment horizontal="center" vertical="center" wrapText="1"/>
    </xf>
    <xf numFmtId="0" fontId="44" fillId="8" borderId="3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44" fillId="8" borderId="26" xfId="0" applyFont="1" applyFill="1" applyBorder="1" applyAlignment="1">
      <alignment horizontal="center" vertical="center"/>
    </xf>
    <xf numFmtId="0" fontId="44" fillId="8" borderId="39" xfId="0" applyFont="1" applyFill="1" applyBorder="1" applyAlignment="1">
      <alignment horizontal="center" vertical="center"/>
    </xf>
    <xf numFmtId="1" fontId="44" fillId="8" borderId="8" xfId="0" applyNumberFormat="1" applyFont="1" applyFill="1" applyBorder="1" applyAlignment="1">
      <alignment horizontal="center" vertical="center" wrapText="1"/>
    </xf>
    <xf numFmtId="1" fontId="44" fillId="8" borderId="3" xfId="0" applyNumberFormat="1" applyFont="1" applyFill="1" applyBorder="1" applyAlignment="1">
      <alignment horizontal="center" vertical="center" wrapText="1"/>
    </xf>
    <xf numFmtId="0" fontId="8" fillId="8" borderId="38" xfId="0" applyFont="1" applyFill="1" applyBorder="1" applyAlignment="1">
      <alignment horizontal="center" vertical="center" wrapText="1"/>
    </xf>
    <xf numFmtId="0" fontId="44" fillId="8" borderId="19" xfId="0" applyFont="1" applyFill="1" applyBorder="1" applyAlignment="1">
      <alignment horizontal="center" vertical="center" wrapText="1"/>
    </xf>
    <xf numFmtId="2" fontId="44" fillId="8" borderId="19" xfId="0" applyNumberFormat="1" applyFont="1" applyFill="1" applyBorder="1" applyAlignment="1">
      <alignment horizontal="center" vertical="center" wrapText="1"/>
    </xf>
    <xf numFmtId="0" fontId="7" fillId="31" borderId="2" xfId="0" applyFont="1" applyFill="1" applyBorder="1" applyAlignment="1">
      <alignment horizontal="left" vertical="center" wrapText="1" indent="2"/>
    </xf>
    <xf numFmtId="0" fontId="8" fillId="8" borderId="5"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44" fillId="8" borderId="19" xfId="0" applyFont="1" applyFill="1" applyBorder="1" applyAlignment="1">
      <alignment horizontal="center" vertical="center"/>
    </xf>
    <xf numFmtId="0" fontId="44" fillId="31" borderId="11" xfId="0" applyFont="1" applyFill="1" applyBorder="1" applyAlignment="1">
      <alignment horizontal="left" wrapText="1"/>
    </xf>
    <xf numFmtId="0" fontId="44" fillId="31" borderId="12" xfId="0" applyFont="1" applyFill="1" applyBorder="1" applyAlignment="1">
      <alignment horizontal="left" wrapText="1"/>
    </xf>
    <xf numFmtId="0" fontId="44" fillId="31" borderId="13" xfId="0" applyFont="1" applyFill="1" applyBorder="1" applyAlignment="1">
      <alignment horizontal="left" wrapText="1"/>
    </xf>
    <xf numFmtId="0" fontId="87" fillId="8" borderId="6"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87" fillId="8" borderId="23" xfId="0" applyFont="1" applyFill="1" applyBorder="1" applyAlignment="1">
      <alignment horizontal="center" vertical="center"/>
    </xf>
    <xf numFmtId="0" fontId="87" fillId="8" borderId="37" xfId="0" applyFont="1" applyFill="1" applyBorder="1" applyAlignment="1">
      <alignment horizontal="center" vertical="center"/>
    </xf>
    <xf numFmtId="0" fontId="7" fillId="8" borderId="44"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44" fillId="31" borderId="2" xfId="47" applyFont="1" applyFill="1" applyBorder="1" applyAlignment="1">
      <alignment horizontal="left" wrapText="1"/>
    </xf>
    <xf numFmtId="0" fontId="44" fillId="31" borderId="8" xfId="47" applyFont="1" applyFill="1" applyBorder="1" applyAlignment="1">
      <alignment horizontal="left" wrapText="1"/>
    </xf>
    <xf numFmtId="0" fontId="44" fillId="31" borderId="3" xfId="47" applyFont="1" applyFill="1" applyBorder="1" applyAlignment="1">
      <alignment horizontal="left" wrapText="1"/>
    </xf>
    <xf numFmtId="0" fontId="8" fillId="8" borderId="46" xfId="47" applyFont="1" applyFill="1" applyBorder="1" applyAlignment="1">
      <alignment horizontal="center" vertical="center" wrapText="1"/>
    </xf>
    <xf numFmtId="0" fontId="8" fillId="8" borderId="48" xfId="47" applyFont="1" applyFill="1" applyBorder="1" applyAlignment="1">
      <alignment horizontal="center" vertical="center" wrapText="1"/>
    </xf>
    <xf numFmtId="0" fontId="36" fillId="8" borderId="46" xfId="47" applyFont="1" applyFill="1" applyBorder="1" applyAlignment="1">
      <alignment horizontal="center" vertical="center"/>
    </xf>
    <xf numFmtId="0" fontId="36" fillId="8" borderId="48" xfId="47" applyFont="1" applyFill="1" applyBorder="1" applyAlignment="1">
      <alignment horizontal="center" vertical="center"/>
    </xf>
    <xf numFmtId="0" fontId="8" fillId="8" borderId="9" xfId="47" applyFont="1" applyFill="1" applyBorder="1" applyAlignment="1">
      <alignment horizontal="center" vertical="center" wrapText="1"/>
    </xf>
    <xf numFmtId="0" fontId="8" fillId="8" borderId="85" xfId="47" applyFont="1" applyFill="1" applyBorder="1" applyAlignment="1">
      <alignment horizontal="center" vertical="center" wrapText="1"/>
    </xf>
    <xf numFmtId="0" fontId="44" fillId="8" borderId="9" xfId="47" applyFont="1" applyFill="1" applyBorder="1" applyAlignment="1">
      <alignment horizontal="center" vertical="center" wrapText="1"/>
    </xf>
    <xf numFmtId="0" fontId="44" fillId="8" borderId="10" xfId="47" applyFont="1" applyFill="1" applyBorder="1" applyAlignment="1">
      <alignment horizontal="center" vertical="center" wrapText="1"/>
    </xf>
    <xf numFmtId="0" fontId="0" fillId="8" borderId="19" xfId="0" applyFill="1" applyBorder="1" applyAlignment="1">
      <alignment horizontal="center" vertical="top" wrapText="1"/>
    </xf>
    <xf numFmtId="0" fontId="8" fillId="8" borderId="19" xfId="47" applyFont="1" applyFill="1" applyBorder="1" applyAlignment="1">
      <alignment horizontal="center" vertical="center" wrapText="1"/>
    </xf>
    <xf numFmtId="0" fontId="8" fillId="8" borderId="23" xfId="47" applyFont="1" applyFill="1" applyBorder="1" applyAlignment="1">
      <alignment horizontal="center" vertical="center" wrapText="1"/>
    </xf>
    <xf numFmtId="0" fontId="8" fillId="8" borderId="37" xfId="47"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7" fillId="0" borderId="19" xfId="0" applyFont="1" applyFill="1" applyBorder="1" applyAlignment="1">
      <alignment horizontal="left" vertical="center" wrapText="1" indent="2"/>
    </xf>
    <xf numFmtId="0" fontId="0" fillId="0" borderId="6" xfId="0" applyFill="1" applyBorder="1" applyAlignment="1">
      <alignment horizontal="center" vertical="top"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44" fillId="8" borderId="0"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0" fillId="0" borderId="53" xfId="0" applyFill="1" applyBorder="1" applyAlignment="1">
      <alignment horizontal="center" vertical="center" wrapText="1"/>
    </xf>
    <xf numFmtId="0" fontId="92" fillId="8" borderId="45" xfId="0" applyFont="1" applyFill="1" applyBorder="1" applyAlignment="1">
      <alignment vertical="top" wrapText="1"/>
    </xf>
    <xf numFmtId="0" fontId="0" fillId="8" borderId="47" xfId="0" applyFill="1" applyBorder="1" applyAlignment="1">
      <alignment vertical="top" wrapText="1"/>
    </xf>
    <xf numFmtId="0" fontId="0" fillId="8" borderId="19" xfId="0" applyFill="1" applyBorder="1" applyAlignment="1">
      <alignment horizontal="center" vertical="center" wrapText="1"/>
    </xf>
    <xf numFmtId="0" fontId="7" fillId="8" borderId="2" xfId="0" applyFont="1" applyFill="1" applyBorder="1" applyAlignment="1">
      <alignment horizontal="center" vertical="top" wrapText="1"/>
    </xf>
    <xf numFmtId="0" fontId="7" fillId="8" borderId="8" xfId="0" applyFont="1" applyFill="1" applyBorder="1" applyAlignment="1">
      <alignment horizontal="center" vertical="top" wrapText="1"/>
    </xf>
    <xf numFmtId="9" fontId="44" fillId="8" borderId="2" xfId="0" applyNumberFormat="1" applyFont="1" applyFill="1" applyBorder="1" applyAlignment="1">
      <alignment horizontal="center" vertical="center" wrapText="1"/>
    </xf>
    <xf numFmtId="0" fontId="7" fillId="8" borderId="23" xfId="0" applyFont="1" applyFill="1" applyBorder="1" applyAlignment="1">
      <alignment horizontal="center" vertical="top" wrapText="1"/>
    </xf>
    <xf numFmtId="0" fontId="7" fillId="8" borderId="37" xfId="0" applyFont="1" applyFill="1" applyBorder="1" applyAlignment="1">
      <alignment horizontal="center" vertical="top" wrapText="1"/>
    </xf>
    <xf numFmtId="0" fontId="7" fillId="31" borderId="19"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0" borderId="5" xfId="0" applyFont="1" applyFill="1" applyBorder="1" applyAlignment="1">
      <alignment horizontal="left" vertical="center" wrapText="1" indent="2"/>
    </xf>
    <xf numFmtId="0" fontId="7" fillId="0" borderId="7" xfId="0" applyFont="1" applyFill="1" applyBorder="1" applyAlignment="1">
      <alignment horizontal="left" vertical="center" wrapText="1" indent="2"/>
    </xf>
    <xf numFmtId="0" fontId="0" fillId="0" borderId="5" xfId="0" applyFill="1" applyBorder="1" applyAlignment="1">
      <alignment horizontal="center" vertical="top" wrapText="1"/>
    </xf>
    <xf numFmtId="0" fontId="31" fillId="8" borderId="2"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44" fillId="8" borderId="23" xfId="0" applyFont="1" applyFill="1" applyBorder="1" applyAlignment="1">
      <alignment horizontal="center" vertical="top"/>
    </xf>
    <xf numFmtId="0" fontId="44" fillId="8" borderId="37" xfId="0" applyFont="1" applyFill="1" applyBorder="1" applyAlignment="1">
      <alignment horizontal="center" vertical="top"/>
    </xf>
    <xf numFmtId="0" fontId="44" fillId="8" borderId="23" xfId="0" applyNumberFormat="1" applyFont="1" applyFill="1" applyBorder="1" applyAlignment="1">
      <alignment horizontal="center" vertical="center"/>
    </xf>
    <xf numFmtId="0" fontId="44" fillId="8" borderId="37" xfId="0" applyNumberFormat="1" applyFont="1" applyFill="1" applyBorder="1" applyAlignment="1">
      <alignment horizontal="center" vertical="center"/>
    </xf>
    <xf numFmtId="0" fontId="44" fillId="31" borderId="23" xfId="0" applyFont="1" applyFill="1" applyBorder="1" applyAlignment="1">
      <alignment horizontal="center" vertical="top"/>
    </xf>
    <xf numFmtId="0" fontId="44" fillId="31" borderId="37" xfId="0" applyFont="1" applyFill="1" applyBorder="1" applyAlignment="1">
      <alignment horizontal="center" vertical="top"/>
    </xf>
    <xf numFmtId="0" fontId="45" fillId="31" borderId="23" xfId="0" applyFont="1" applyFill="1" applyBorder="1" applyAlignment="1">
      <alignment horizontal="center" vertical="center"/>
    </xf>
    <xf numFmtId="0" fontId="45" fillId="31" borderId="37" xfId="0" applyFont="1" applyFill="1" applyBorder="1" applyAlignment="1">
      <alignment horizontal="center" vertical="center"/>
    </xf>
    <xf numFmtId="0" fontId="44" fillId="8" borderId="21" xfId="0" applyFont="1" applyFill="1" applyBorder="1" applyAlignment="1">
      <alignment horizontal="left" vertical="center" wrapText="1"/>
    </xf>
    <xf numFmtId="0" fontId="44" fillId="8" borderId="43" xfId="0" applyFont="1" applyFill="1" applyBorder="1" applyAlignment="1">
      <alignment horizontal="left" vertical="center" wrapText="1"/>
    </xf>
    <xf numFmtId="0" fontId="44" fillId="8" borderId="23" xfId="4" applyFont="1" applyFill="1" applyBorder="1" applyAlignment="1">
      <alignment horizontal="center" vertical="center"/>
    </xf>
    <xf numFmtId="0" fontId="44" fillId="8" borderId="37" xfId="4" applyFont="1" applyFill="1" applyBorder="1" applyAlignment="1">
      <alignment horizontal="center" vertical="center"/>
    </xf>
    <xf numFmtId="0" fontId="44" fillId="8" borderId="19" xfId="0" applyFont="1" applyFill="1" applyBorder="1" applyAlignment="1">
      <alignment horizontal="center" vertical="top" wrapText="1"/>
    </xf>
    <xf numFmtId="0" fontId="7" fillId="31" borderId="5" xfId="0" applyFont="1" applyFill="1" applyBorder="1" applyAlignment="1">
      <alignment horizontal="left" vertical="center" wrapText="1" indent="2"/>
    </xf>
    <xf numFmtId="0" fontId="7" fillId="31" borderId="7" xfId="0" applyFont="1" applyFill="1" applyBorder="1" applyAlignment="1">
      <alignment horizontal="left" vertical="center" wrapText="1" indent="2"/>
    </xf>
    <xf numFmtId="0" fontId="44" fillId="31" borderId="5" xfId="0" applyFont="1" applyFill="1" applyBorder="1" applyAlignment="1">
      <alignment horizontal="center" vertical="center" wrapText="1"/>
    </xf>
    <xf numFmtId="0" fontId="44" fillId="31" borderId="7" xfId="0" applyFont="1" applyFill="1" applyBorder="1" applyAlignment="1">
      <alignment horizontal="center" vertical="center" wrapText="1"/>
    </xf>
    <xf numFmtId="0" fontId="44" fillId="31" borderId="8" xfId="0" applyFont="1" applyFill="1" applyBorder="1" applyAlignment="1">
      <alignment horizontal="left" vertical="center" wrapText="1"/>
    </xf>
    <xf numFmtId="0" fontId="44" fillId="31" borderId="3" xfId="0" applyFont="1" applyFill="1" applyBorder="1" applyAlignment="1">
      <alignment horizontal="left" vertical="center" wrapText="1"/>
    </xf>
    <xf numFmtId="0" fontId="44" fillId="8" borderId="2" xfId="0" applyFont="1" applyFill="1" applyBorder="1" applyAlignment="1">
      <alignment horizontal="center" vertical="center" wrapText="1"/>
    </xf>
    <xf numFmtId="0" fontId="87" fillId="8" borderId="26" xfId="0" applyFont="1" applyFill="1" applyBorder="1" applyAlignment="1">
      <alignment horizontal="center" vertical="center"/>
    </xf>
    <xf numFmtId="0" fontId="87" fillId="8" borderId="39" xfId="0" applyFont="1" applyFill="1" applyBorder="1" applyAlignment="1">
      <alignment horizontal="center" vertical="center"/>
    </xf>
    <xf numFmtId="0" fontId="44" fillId="8" borderId="50"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44" fillId="8" borderId="43" xfId="0" applyFont="1" applyFill="1" applyBorder="1" applyAlignment="1">
      <alignment horizontal="center" vertical="center" wrapText="1"/>
    </xf>
    <xf numFmtId="0" fontId="8" fillId="8" borderId="53" xfId="0" applyFont="1" applyFill="1" applyBorder="1" applyAlignment="1">
      <alignment horizontal="center" vertical="top" wrapText="1"/>
    </xf>
    <xf numFmtId="0" fontId="8" fillId="8" borderId="46" xfId="0" applyFont="1" applyFill="1" applyBorder="1" applyAlignment="1">
      <alignment horizontal="center" vertical="top" wrapText="1"/>
    </xf>
    <xf numFmtId="0" fontId="44" fillId="8" borderId="53" xfId="0" applyFont="1" applyFill="1" applyBorder="1" applyAlignment="1">
      <alignment horizontal="center" vertical="center" wrapText="1"/>
    </xf>
    <xf numFmtId="0" fontId="87" fillId="8" borderId="23" xfId="0" applyFont="1" applyFill="1" applyBorder="1" applyAlignment="1">
      <alignment horizontal="center" vertical="center" wrapText="1"/>
    </xf>
    <xf numFmtId="0" fontId="87" fillId="8" borderId="37" xfId="0" applyFont="1" applyFill="1" applyBorder="1" applyAlignment="1">
      <alignment horizontal="center" vertical="center" wrapText="1"/>
    </xf>
    <xf numFmtId="0" fontId="44" fillId="8" borderId="19" xfId="0" applyFont="1" applyFill="1" applyBorder="1" applyAlignment="1">
      <alignment horizontal="left" vertical="center" wrapText="1"/>
    </xf>
    <xf numFmtId="0" fontId="8" fillId="8" borderId="38" xfId="4" applyFont="1" applyFill="1" applyBorder="1" applyAlignment="1">
      <alignment horizontal="center" vertical="center" wrapText="1"/>
    </xf>
    <xf numFmtId="0" fontId="8" fillId="8" borderId="26" xfId="4" applyFont="1" applyFill="1" applyBorder="1" applyAlignment="1">
      <alignment horizontal="center" vertical="center" wrapText="1"/>
    </xf>
    <xf numFmtId="0" fontId="44" fillId="8" borderId="5" xfId="4" applyFont="1" applyFill="1" applyBorder="1" applyAlignment="1">
      <alignment horizontal="center" vertical="center" wrapText="1"/>
    </xf>
    <xf numFmtId="0" fontId="44" fillId="8" borderId="6" xfId="4" applyFont="1" applyFill="1" applyBorder="1" applyAlignment="1">
      <alignment horizontal="center" vertical="center" wrapText="1"/>
    </xf>
    <xf numFmtId="0" fontId="44" fillId="31" borderId="2" xfId="4" applyFont="1" applyFill="1" applyBorder="1" applyAlignment="1">
      <alignment horizontal="center" wrapText="1"/>
    </xf>
    <xf numFmtId="0" fontId="44" fillId="31" borderId="8" xfId="4" applyFont="1" applyFill="1" applyBorder="1" applyAlignment="1">
      <alignment horizontal="center" wrapText="1"/>
    </xf>
    <xf numFmtId="0" fontId="44" fillId="31" borderId="3" xfId="4" applyFont="1" applyFill="1" applyBorder="1" applyAlignment="1">
      <alignment horizontal="center" wrapText="1"/>
    </xf>
    <xf numFmtId="0" fontId="7" fillId="8" borderId="53" xfId="0" applyFont="1" applyFill="1" applyBorder="1" applyAlignment="1">
      <alignment horizontal="center" vertical="center" wrapText="1"/>
    </xf>
    <xf numFmtId="0" fontId="44" fillId="31" borderId="2" xfId="0" applyFont="1" applyFill="1" applyBorder="1" applyAlignment="1">
      <alignment horizontal="left" vertical="center" wrapText="1"/>
    </xf>
    <xf numFmtId="0" fontId="44" fillId="31" borderId="19" xfId="0" applyFont="1" applyFill="1" applyBorder="1" applyAlignment="1">
      <alignment horizontal="left" wrapText="1"/>
    </xf>
    <xf numFmtId="0" fontId="44" fillId="31" borderId="19" xfId="0" applyFont="1" applyFill="1" applyBorder="1" applyAlignment="1">
      <alignment horizontal="left" vertical="top" wrapText="1"/>
    </xf>
    <xf numFmtId="0" fontId="87" fillId="8" borderId="5" xfId="0" applyFont="1" applyFill="1" applyBorder="1" applyAlignment="1">
      <alignment horizontal="center" vertical="center" wrapText="1"/>
    </xf>
    <xf numFmtId="0" fontId="44" fillId="8" borderId="8" xfId="0" applyFont="1" applyFill="1" applyBorder="1" applyAlignment="1">
      <alignment horizontal="left" vertical="center" wrapText="1"/>
    </xf>
    <xf numFmtId="0" fontId="44" fillId="8" borderId="7" xfId="0" applyFont="1" applyFill="1" applyBorder="1" applyAlignment="1">
      <alignment horizontal="left" vertical="center" wrapText="1"/>
    </xf>
    <xf numFmtId="0" fontId="44" fillId="8" borderId="23" xfId="0" applyFont="1" applyFill="1" applyBorder="1" applyAlignment="1">
      <alignment horizontal="center"/>
    </xf>
    <xf numFmtId="0" fontId="44" fillId="8" borderId="37" xfId="0" applyFont="1" applyFill="1" applyBorder="1" applyAlignment="1">
      <alignment horizontal="center"/>
    </xf>
    <xf numFmtId="0" fontId="44" fillId="8" borderId="23" xfId="0" applyFont="1" applyFill="1" applyBorder="1"/>
    <xf numFmtId="0" fontId="44" fillId="8" borderId="37" xfId="0" applyFont="1" applyFill="1" applyBorder="1"/>
    <xf numFmtId="167" fontId="37" fillId="8" borderId="21" xfId="1" applyNumberFormat="1" applyFont="1" applyFill="1" applyBorder="1" applyAlignment="1">
      <alignment horizontal="center"/>
    </xf>
    <xf numFmtId="167" fontId="37" fillId="8" borderId="43" xfId="1" applyNumberFormat="1" applyFont="1" applyFill="1" applyBorder="1" applyAlignment="1">
      <alignment horizontal="center"/>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3" xfId="0" applyFont="1" applyFill="1" applyBorder="1" applyAlignment="1">
      <alignment horizontal="center" vertical="top" wrapText="1"/>
    </xf>
    <xf numFmtId="0" fontId="0" fillId="0" borderId="4" xfId="0" applyFill="1" applyBorder="1" applyAlignment="1">
      <alignment horizontal="center" vertical="top" wrapText="1"/>
    </xf>
    <xf numFmtId="0" fontId="44" fillId="8" borderId="51" xfId="0" applyFont="1" applyFill="1" applyBorder="1" applyAlignment="1">
      <alignment horizontal="center"/>
    </xf>
    <xf numFmtId="0" fontId="44" fillId="8" borderId="58" xfId="0" applyFont="1" applyFill="1" applyBorder="1" applyAlignment="1">
      <alignment horizontal="center"/>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0" fontId="6" fillId="0" borderId="0" xfId="0" applyFont="1" applyFill="1" applyBorder="1" applyAlignment="1">
      <alignment vertical="top"/>
    </xf>
    <xf numFmtId="0" fontId="44" fillId="8" borderId="19" xfId="0" applyFont="1" applyFill="1" applyBorder="1" applyAlignment="1">
      <alignment horizontal="center"/>
    </xf>
    <xf numFmtId="43" fontId="0" fillId="8" borderId="2" xfId="0" applyNumberFormat="1" applyFill="1" applyBorder="1" applyAlignment="1">
      <alignment horizontal="left" wrapText="1"/>
    </xf>
    <xf numFmtId="0" fontId="0" fillId="8" borderId="20" xfId="0" applyFill="1" applyBorder="1" applyAlignment="1">
      <alignment horizontal="center" wrapText="1"/>
    </xf>
  </cellXfs>
  <cellStyles count="50">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omma 2" xfId="3"/>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2" xfId="4"/>
    <cellStyle name="Normal 2 2" xfId="49"/>
    <cellStyle name="Normal 3" xfId="2"/>
    <cellStyle name="Normal 4" xfId="46"/>
    <cellStyle name="Normal 5" xfId="47"/>
    <cellStyle name="Note 2" xfId="41"/>
    <cellStyle name="Output 2" xfId="42"/>
    <cellStyle name="Percent 2" xfId="48"/>
    <cellStyle name="Title 2" xfId="43"/>
    <cellStyle name="Total 2" xfId="44"/>
    <cellStyle name="Warning Text 2" xfId="45"/>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15</xdr:row>
      <xdr:rowOff>574166</xdr:rowOff>
    </xdr:from>
    <xdr:to>
      <xdr:col>2</xdr:col>
      <xdr:colOff>211455</xdr:colOff>
      <xdr:row>15</xdr:row>
      <xdr:rowOff>574166</xdr:rowOff>
    </xdr:to>
    <xdr:sp macro="" textlink="">
      <xdr:nvSpPr>
        <xdr:cNvPr id="7" name="Shape 7"/>
        <xdr:cNvSpPr/>
      </xdr:nvSpPr>
      <xdr:spPr>
        <a:xfrm>
          <a:off x="47625" y="7546466"/>
          <a:ext cx="1783080" cy="0"/>
        </a:xfrm>
        <a:custGeom>
          <a:avLst/>
          <a:gdLst/>
          <a:ahLst/>
          <a:cxnLst/>
          <a:rect l="0" t="0" r="0" b="0"/>
          <a:pathLst>
            <a:path w="1720850">
              <a:moveTo>
                <a:pt x="0" y="0"/>
              </a:moveTo>
              <a:lnTo>
                <a:pt x="1720595" y="0"/>
              </a:lnTo>
            </a:path>
          </a:pathLst>
        </a:custGeom>
        <a:ln w="8381">
          <a:solidFill>
            <a:srgbClr val="000000"/>
          </a:solid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870077</xdr:colOff>
      <xdr:row>2</xdr:row>
      <xdr:rowOff>123915</xdr:rowOff>
    </xdr:from>
    <xdr:to>
      <xdr:col>3</xdr:col>
      <xdr:colOff>2001647</xdr:colOff>
      <xdr:row>2</xdr:row>
      <xdr:rowOff>123915</xdr:rowOff>
    </xdr:to>
    <xdr:sp macro="" textlink="">
      <xdr:nvSpPr>
        <xdr:cNvPr id="9" name="Shape 9"/>
        <xdr:cNvSpPr/>
      </xdr:nvSpPr>
      <xdr:spPr>
        <a:xfrm>
          <a:off x="0" y="0"/>
          <a:ext cx="1131570" cy="0"/>
        </a:xfrm>
        <a:custGeom>
          <a:avLst/>
          <a:gdLst/>
          <a:ahLst/>
          <a:cxnLst/>
          <a:rect l="0" t="0" r="0" b="0"/>
          <a:pathLst>
            <a:path w="1131570">
              <a:moveTo>
                <a:pt x="0" y="0"/>
              </a:moveTo>
              <a:lnTo>
                <a:pt x="1131570" y="0"/>
              </a:lnTo>
            </a:path>
          </a:pathLst>
        </a:custGeom>
        <a:ln w="9144">
          <a:solidFill>
            <a:srgbClr val="000000"/>
          </a:solidFill>
        </a:ln>
      </xdr:spPr>
    </xdr:sp>
    <xdr:clientData/>
  </xdr:twoCellAnchor>
  <xdr:twoCellAnchor editAs="oneCell">
    <xdr:from>
      <xdr:col>3</xdr:col>
      <xdr:colOff>911987</xdr:colOff>
      <xdr:row>3</xdr:row>
      <xdr:rowOff>123916</xdr:rowOff>
    </xdr:from>
    <xdr:to>
      <xdr:col>3</xdr:col>
      <xdr:colOff>1959102</xdr:colOff>
      <xdr:row>3</xdr:row>
      <xdr:rowOff>123916</xdr:rowOff>
    </xdr:to>
    <xdr:sp macro="" textlink="">
      <xdr:nvSpPr>
        <xdr:cNvPr id="10" name="Shape 10"/>
        <xdr:cNvSpPr/>
      </xdr:nvSpPr>
      <xdr:spPr>
        <a:xfrm>
          <a:off x="0" y="0"/>
          <a:ext cx="1047115" cy="0"/>
        </a:xfrm>
        <a:custGeom>
          <a:avLst/>
          <a:gdLst/>
          <a:ahLst/>
          <a:cxnLst/>
          <a:rect l="0" t="0" r="0" b="0"/>
          <a:pathLst>
            <a:path w="1047115">
              <a:moveTo>
                <a:pt x="0" y="0"/>
              </a:moveTo>
              <a:lnTo>
                <a:pt x="1046988" y="0"/>
              </a:lnTo>
            </a:path>
          </a:pathLst>
        </a:custGeom>
        <a:ln w="9144">
          <a:solidFill>
            <a:srgbClr val="000000"/>
          </a:solid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13842</xdr:colOff>
      <xdr:row>0</xdr:row>
      <xdr:rowOff>121920</xdr:rowOff>
    </xdr:from>
    <xdr:to>
      <xdr:col>6</xdr:col>
      <xdr:colOff>135853</xdr:colOff>
      <xdr:row>0</xdr:row>
      <xdr:rowOff>122301</xdr:rowOff>
    </xdr:to>
    <xdr:sp macro="" textlink="">
      <xdr:nvSpPr>
        <xdr:cNvPr id="12" name="Shape 12"/>
        <xdr:cNvSpPr/>
      </xdr:nvSpPr>
      <xdr:spPr>
        <a:xfrm>
          <a:off x="0" y="0"/>
          <a:ext cx="1401445" cy="0"/>
        </a:xfrm>
        <a:custGeom>
          <a:avLst/>
          <a:gdLst/>
          <a:ahLst/>
          <a:cxnLst/>
          <a:rect l="0" t="0" r="0" b="0"/>
          <a:pathLst>
            <a:path w="1401445">
              <a:moveTo>
                <a:pt x="0" y="0"/>
              </a:moveTo>
              <a:lnTo>
                <a:pt x="1401318" y="0"/>
              </a:lnTo>
            </a:path>
          </a:pathLst>
        </a:custGeom>
        <a:ln w="9144">
          <a:solidFill>
            <a:srgbClr val="000000"/>
          </a:solidFill>
        </a:ln>
      </xdr:spPr>
    </xdr:sp>
    <xdr:clientData/>
  </xdr:twoCellAnchor>
  <xdr:twoCellAnchor editAs="oneCell">
    <xdr:from>
      <xdr:col>2</xdr:col>
      <xdr:colOff>81660</xdr:colOff>
      <xdr:row>0</xdr:row>
      <xdr:rowOff>121919</xdr:rowOff>
    </xdr:from>
    <xdr:to>
      <xdr:col>6</xdr:col>
      <xdr:colOff>74839</xdr:colOff>
      <xdr:row>0</xdr:row>
      <xdr:rowOff>122300</xdr:rowOff>
    </xdr:to>
    <xdr:sp macro="" textlink="">
      <xdr:nvSpPr>
        <xdr:cNvPr id="13" name="Shape 13"/>
        <xdr:cNvSpPr/>
      </xdr:nvSpPr>
      <xdr:spPr>
        <a:xfrm>
          <a:off x="0" y="0"/>
          <a:ext cx="1266190" cy="0"/>
        </a:xfrm>
        <a:custGeom>
          <a:avLst/>
          <a:gdLst/>
          <a:ahLst/>
          <a:cxnLst/>
          <a:rect l="0" t="0" r="0" b="0"/>
          <a:pathLst>
            <a:path w="1266190">
              <a:moveTo>
                <a:pt x="0" y="0"/>
              </a:moveTo>
              <a:lnTo>
                <a:pt x="1265681" y="0"/>
              </a:lnTo>
            </a:path>
          </a:pathLst>
        </a:custGeom>
        <a:ln w="8381">
          <a:solidFill>
            <a:srgbClr val="000000"/>
          </a:solidFill>
        </a:ln>
      </xdr:spPr>
    </xdr:sp>
    <xdr:clientData/>
  </xdr:twoCellAnchor>
  <xdr:twoCellAnchor editAs="oneCell">
    <xdr:from>
      <xdr:col>0</xdr:col>
      <xdr:colOff>351917</xdr:colOff>
      <xdr:row>1</xdr:row>
      <xdr:rowOff>84201</xdr:rowOff>
    </xdr:from>
    <xdr:to>
      <xdr:col>6</xdr:col>
      <xdr:colOff>134583</xdr:colOff>
      <xdr:row>1</xdr:row>
      <xdr:rowOff>84582</xdr:rowOff>
    </xdr:to>
    <xdr:sp macro="" textlink="">
      <xdr:nvSpPr>
        <xdr:cNvPr id="14" name="Shape 14"/>
        <xdr:cNvSpPr/>
      </xdr:nvSpPr>
      <xdr:spPr>
        <a:xfrm>
          <a:off x="351917" y="284226"/>
          <a:ext cx="1663065" cy="0"/>
        </a:xfrm>
        <a:custGeom>
          <a:avLst/>
          <a:gdLst/>
          <a:ahLst/>
          <a:cxnLst/>
          <a:rect l="0" t="0" r="0" b="0"/>
          <a:pathLst>
            <a:path w="1605915">
              <a:moveTo>
                <a:pt x="0" y="0"/>
              </a:moveTo>
              <a:lnTo>
                <a:pt x="1605534" y="0"/>
              </a:lnTo>
            </a:path>
          </a:pathLst>
        </a:custGeom>
        <a:ln w="8382">
          <a:solidFill>
            <a:srgbClr val="000000"/>
          </a:solidFill>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8030845" cy="18415"/>
    <xdr:grpSp>
      <xdr:nvGrpSpPr>
        <xdr:cNvPr id="15" name="Group 15"/>
        <xdr:cNvGrpSpPr/>
      </xdr:nvGrpSpPr>
      <xdr:grpSpPr>
        <a:xfrm>
          <a:off x="0" y="171450"/>
          <a:ext cx="8030845" cy="18415"/>
          <a:chOff x="0" y="0"/>
          <a:chExt cx="8030845" cy="18415"/>
        </a:xfrm>
      </xdr:grpSpPr>
      <xdr:sp macro="" textlink="">
        <xdr:nvSpPr>
          <xdr:cNvPr id="16" name="Shape 16"/>
          <xdr:cNvSpPr/>
        </xdr:nvSpPr>
        <xdr:spPr>
          <a:xfrm>
            <a:off x="0" y="9144"/>
            <a:ext cx="7501255" cy="0"/>
          </a:xfrm>
          <a:custGeom>
            <a:avLst/>
            <a:gdLst/>
            <a:ahLst/>
            <a:cxnLst/>
            <a:rect l="0" t="0" r="0" b="0"/>
            <a:pathLst>
              <a:path w="7501255">
                <a:moveTo>
                  <a:pt x="0" y="0"/>
                </a:moveTo>
                <a:lnTo>
                  <a:pt x="7501127" y="0"/>
                </a:lnTo>
              </a:path>
            </a:pathLst>
          </a:custGeom>
          <a:ln w="18288">
            <a:solidFill>
              <a:srgbClr val="000000"/>
            </a:solidFill>
          </a:ln>
        </xdr:spPr>
      </xdr:sp>
      <xdr:sp macro="" textlink="">
        <xdr:nvSpPr>
          <xdr:cNvPr id="17" name="Shape 17"/>
          <xdr:cNvSpPr/>
        </xdr:nvSpPr>
        <xdr:spPr>
          <a:xfrm>
            <a:off x="7493507" y="9144"/>
            <a:ext cx="537210" cy="0"/>
          </a:xfrm>
          <a:custGeom>
            <a:avLst/>
            <a:gdLst/>
            <a:ahLst/>
            <a:cxnLst/>
            <a:rect l="0" t="0" r="0" b="0"/>
            <a:pathLst>
              <a:path w="537210">
                <a:moveTo>
                  <a:pt x="0" y="0"/>
                </a:moveTo>
                <a:lnTo>
                  <a:pt x="278129" y="0"/>
                </a:lnTo>
              </a:path>
              <a:path w="537210">
                <a:moveTo>
                  <a:pt x="268985" y="0"/>
                </a:moveTo>
                <a:lnTo>
                  <a:pt x="537209" y="0"/>
                </a:lnTo>
              </a:path>
            </a:pathLst>
          </a:custGeom>
          <a:ln w="18287">
            <a:solidFill>
              <a:srgbClr val="000000"/>
            </a:solidFill>
          </a:ln>
        </xdr:spPr>
      </xdr:sp>
    </xdr:grpSp>
    <xdr:clientData/>
  </xdr:oneCellAnchor>
  <xdr:oneCellAnchor>
    <xdr:from>
      <xdr:col>0</xdr:col>
      <xdr:colOff>0</xdr:colOff>
      <xdr:row>5</xdr:row>
      <xdr:rowOff>3047</xdr:rowOff>
    </xdr:from>
    <xdr:ext cx="575309" cy="5333"/>
    <xdr:pic>
      <xdr:nvPicPr>
        <xdr:cNvPr id="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5333"/>
        </a:xfrm>
        <a:prstGeom prst="rect">
          <a:avLst/>
        </a:prstGeom>
      </xdr:spPr>
    </xdr:pic>
    <xdr:clientData/>
  </xdr:oneCellAnchor>
  <xdr:oneCellAnchor>
    <xdr:from>
      <xdr:col>0</xdr:col>
      <xdr:colOff>0</xdr:colOff>
      <xdr:row>5</xdr:row>
      <xdr:rowOff>143255</xdr:rowOff>
    </xdr:from>
    <xdr:ext cx="575309" cy="6095"/>
    <xdr:pic>
      <xdr:nvPicPr>
        <xdr:cNvPr id="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6095"/>
        </a:xfrm>
        <a:prstGeom prst="rect">
          <a:avLst/>
        </a:prstGeom>
      </xdr:spPr>
    </xdr:pic>
    <xdr:clientData/>
  </xdr:oneCellAnchor>
  <xdr:oneCellAnchor>
    <xdr:from>
      <xdr:col>0</xdr:col>
      <xdr:colOff>0</xdr:colOff>
      <xdr:row>6</xdr:row>
      <xdr:rowOff>142874</xdr:rowOff>
    </xdr:from>
    <xdr:ext cx="575309" cy="5333"/>
    <xdr:pic>
      <xdr:nvPicPr>
        <xdr:cNvPr id="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5333"/>
        </a:xfrm>
        <a:prstGeom prst="rect">
          <a:avLst/>
        </a:prstGeom>
      </xdr:spPr>
    </xdr:pic>
    <xdr:clientData/>
  </xdr:oneCellAnchor>
  <xdr:oneCellAnchor>
    <xdr:from>
      <xdr:col>0</xdr:col>
      <xdr:colOff>0</xdr:colOff>
      <xdr:row>28</xdr:row>
      <xdr:rowOff>0</xdr:rowOff>
    </xdr:from>
    <xdr:ext cx="575309" cy="5333"/>
    <xdr:pic>
      <xdr:nvPicPr>
        <xdr:cNvPr id="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03172"/>
          <a:ext cx="575309" cy="5333"/>
        </a:xfrm>
        <a:prstGeom prst="rect">
          <a:avLst/>
        </a:prstGeom>
      </xdr:spPr>
    </xdr:pic>
    <xdr:clientData/>
  </xdr:oneCellAnchor>
  <xdr:oneCellAnchor>
    <xdr:from>
      <xdr:col>0</xdr:col>
      <xdr:colOff>0</xdr:colOff>
      <xdr:row>28</xdr:row>
      <xdr:rowOff>0</xdr:rowOff>
    </xdr:from>
    <xdr:ext cx="575309" cy="6095"/>
    <xdr:pic>
      <xdr:nvPicPr>
        <xdr:cNvPr id="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143380"/>
          <a:ext cx="575309" cy="6095"/>
        </a:xfrm>
        <a:prstGeom prst="rect">
          <a:avLst/>
        </a:prstGeom>
      </xdr:spPr>
    </xdr:pic>
    <xdr:clientData/>
  </xdr:oneCellAnchor>
  <xdr:oneCellAnchor>
    <xdr:from>
      <xdr:col>0</xdr:col>
      <xdr:colOff>76200</xdr:colOff>
      <xdr:row>28</xdr:row>
      <xdr:rowOff>342899</xdr:rowOff>
    </xdr:from>
    <xdr:ext cx="575309" cy="5333"/>
    <xdr:pic>
      <xdr:nvPicPr>
        <xdr:cNvPr id="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8726149"/>
          <a:ext cx="575309" cy="5333"/>
        </a:xfrm>
        <a:prstGeom prst="rect">
          <a:avLst/>
        </a:prstGeom>
      </xdr:spPr>
    </xdr:pic>
    <xdr:clientData/>
  </xdr:oneCellAnchor>
  <xdr:oneCellAnchor>
    <xdr:from>
      <xdr:col>0</xdr:col>
      <xdr:colOff>0</xdr:colOff>
      <xdr:row>43</xdr:row>
      <xdr:rowOff>3047</xdr:rowOff>
    </xdr:from>
    <xdr:ext cx="575309" cy="5333"/>
    <xdr:pic>
      <xdr:nvPicPr>
        <xdr:cNvPr id="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194797"/>
          <a:ext cx="575309" cy="5333"/>
        </a:xfrm>
        <a:prstGeom prst="rect">
          <a:avLst/>
        </a:prstGeom>
      </xdr:spPr>
    </xdr:pic>
    <xdr:clientData/>
  </xdr:oneCellAnchor>
  <xdr:oneCellAnchor>
    <xdr:from>
      <xdr:col>0</xdr:col>
      <xdr:colOff>0</xdr:colOff>
      <xdr:row>43</xdr:row>
      <xdr:rowOff>143255</xdr:rowOff>
    </xdr:from>
    <xdr:ext cx="575309" cy="6095"/>
    <xdr:pic>
      <xdr:nvPicPr>
        <xdr:cNvPr id="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335005"/>
          <a:ext cx="575309" cy="6095"/>
        </a:xfrm>
        <a:prstGeom prst="rect">
          <a:avLst/>
        </a:prstGeom>
      </xdr:spPr>
    </xdr:pic>
    <xdr:clientData/>
  </xdr:oneCellAnchor>
  <xdr:oneCellAnchor>
    <xdr:from>
      <xdr:col>0</xdr:col>
      <xdr:colOff>0</xdr:colOff>
      <xdr:row>82</xdr:row>
      <xdr:rowOff>0</xdr:rowOff>
    </xdr:from>
    <xdr:ext cx="575309" cy="5333"/>
    <xdr:pic>
      <xdr:nvPicPr>
        <xdr:cNvPr id="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525124"/>
          <a:ext cx="575309" cy="5333"/>
        </a:xfrm>
        <a:prstGeom prst="rect">
          <a:avLst/>
        </a:prstGeom>
      </xdr:spPr>
    </xdr:pic>
    <xdr:clientData/>
  </xdr:oneCellAnchor>
  <xdr:oneCellAnchor>
    <xdr:from>
      <xdr:col>0</xdr:col>
      <xdr:colOff>0</xdr:colOff>
      <xdr:row>82</xdr:row>
      <xdr:rowOff>0</xdr:rowOff>
    </xdr:from>
    <xdr:ext cx="575309" cy="5333"/>
    <xdr:pic>
      <xdr:nvPicPr>
        <xdr:cNvPr id="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4976347"/>
          <a:ext cx="575309" cy="5333"/>
        </a:xfrm>
        <a:prstGeom prst="rect">
          <a:avLst/>
        </a:prstGeom>
      </xdr:spPr>
    </xdr:pic>
    <xdr:clientData/>
  </xdr:oneCellAnchor>
  <xdr:oneCellAnchor>
    <xdr:from>
      <xdr:col>0</xdr:col>
      <xdr:colOff>0</xdr:colOff>
      <xdr:row>82</xdr:row>
      <xdr:rowOff>0</xdr:rowOff>
    </xdr:from>
    <xdr:ext cx="575309" cy="6095"/>
    <xdr:pic>
      <xdr:nvPicPr>
        <xdr:cNvPr id="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5116555"/>
          <a:ext cx="575309" cy="6095"/>
        </a:xfrm>
        <a:prstGeom prst="rect">
          <a:avLst/>
        </a:prstGeom>
      </xdr:spPr>
    </xdr:pic>
    <xdr:clientData/>
  </xdr:oneCellAnchor>
  <xdr:oneCellAnchor>
    <xdr:from>
      <xdr:col>0</xdr:col>
      <xdr:colOff>0</xdr:colOff>
      <xdr:row>172</xdr:row>
      <xdr:rowOff>0</xdr:rowOff>
    </xdr:from>
    <xdr:ext cx="575309" cy="5333"/>
    <xdr:pic>
      <xdr:nvPicPr>
        <xdr:cNvPr id="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5306674"/>
          <a:ext cx="575309" cy="5333"/>
        </a:xfrm>
        <a:prstGeom prst="rect">
          <a:avLst/>
        </a:prstGeom>
      </xdr:spPr>
    </xdr:pic>
    <xdr:clientData/>
  </xdr:oneCellAnchor>
  <xdr:oneCellAnchor>
    <xdr:from>
      <xdr:col>0</xdr:col>
      <xdr:colOff>0</xdr:colOff>
      <xdr:row>181</xdr:row>
      <xdr:rowOff>0</xdr:rowOff>
    </xdr:from>
    <xdr:ext cx="575309" cy="5333"/>
    <xdr:pic>
      <xdr:nvPicPr>
        <xdr:cNvPr id="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110447"/>
          <a:ext cx="575309" cy="5333"/>
        </a:xfrm>
        <a:prstGeom prst="rect">
          <a:avLst/>
        </a:prstGeom>
      </xdr:spPr>
    </xdr:pic>
    <xdr:clientData/>
  </xdr:oneCellAnchor>
  <xdr:oneCellAnchor>
    <xdr:from>
      <xdr:col>0</xdr:col>
      <xdr:colOff>0</xdr:colOff>
      <xdr:row>181</xdr:row>
      <xdr:rowOff>0</xdr:rowOff>
    </xdr:from>
    <xdr:ext cx="575309" cy="6095"/>
    <xdr:pic>
      <xdr:nvPicPr>
        <xdr:cNvPr id="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250655"/>
          <a:ext cx="575309" cy="6095"/>
        </a:xfrm>
        <a:prstGeom prst="rect">
          <a:avLst/>
        </a:prstGeom>
      </xdr:spPr>
    </xdr:pic>
    <xdr:clientData/>
  </xdr:oneCellAnchor>
  <xdr:oneCellAnchor>
    <xdr:from>
      <xdr:col>0</xdr:col>
      <xdr:colOff>0</xdr:colOff>
      <xdr:row>181</xdr:row>
      <xdr:rowOff>0</xdr:rowOff>
    </xdr:from>
    <xdr:ext cx="575309" cy="5333"/>
    <xdr:pic>
      <xdr:nvPicPr>
        <xdr:cNvPr id="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440774"/>
          <a:ext cx="575309" cy="5333"/>
        </a:xfrm>
        <a:prstGeom prst="rect">
          <a:avLst/>
        </a:prstGeom>
      </xdr:spPr>
    </xdr:pic>
    <xdr:clientData/>
  </xdr:oneCellAnchor>
  <xdr:oneCellAnchor>
    <xdr:from>
      <xdr:col>0</xdr:col>
      <xdr:colOff>0</xdr:colOff>
      <xdr:row>188</xdr:row>
      <xdr:rowOff>0</xdr:rowOff>
    </xdr:from>
    <xdr:ext cx="575309" cy="5333"/>
    <xdr:pic>
      <xdr:nvPicPr>
        <xdr:cNvPr id="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27625547"/>
          <a:ext cx="575309" cy="5333"/>
        </a:xfrm>
        <a:prstGeom prst="rect">
          <a:avLst/>
        </a:prstGeom>
      </xdr:spPr>
    </xdr:pic>
    <xdr:clientData/>
  </xdr:oneCellAnchor>
  <xdr:oneCellAnchor>
    <xdr:from>
      <xdr:col>0</xdr:col>
      <xdr:colOff>0</xdr:colOff>
      <xdr:row>188</xdr:row>
      <xdr:rowOff>0</xdr:rowOff>
    </xdr:from>
    <xdr:ext cx="575309" cy="6095"/>
    <xdr:pic>
      <xdr:nvPicPr>
        <xdr:cNvPr id="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27765755"/>
          <a:ext cx="575309" cy="6095"/>
        </a:xfrm>
        <a:prstGeom prst="rect">
          <a:avLst/>
        </a:prstGeom>
      </xdr:spPr>
    </xdr:pic>
    <xdr:clientData/>
  </xdr:oneCellAnchor>
  <xdr:oneCellAnchor>
    <xdr:from>
      <xdr:col>10</xdr:col>
      <xdr:colOff>609600</xdr:colOff>
      <xdr:row>188</xdr:row>
      <xdr:rowOff>0</xdr:rowOff>
    </xdr:from>
    <xdr:ext cx="575309" cy="5333"/>
    <xdr:pic>
      <xdr:nvPicPr>
        <xdr:cNvPr id="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48615599"/>
          <a:ext cx="575309" cy="5333"/>
        </a:xfrm>
        <a:prstGeom prst="rect">
          <a:avLst/>
        </a:prstGeom>
      </xdr:spPr>
    </xdr:pic>
    <xdr:clientData/>
  </xdr:oneCellAnchor>
  <xdr:oneCellAnchor>
    <xdr:from>
      <xdr:col>0</xdr:col>
      <xdr:colOff>0</xdr:colOff>
      <xdr:row>189</xdr:row>
      <xdr:rowOff>3047</xdr:rowOff>
    </xdr:from>
    <xdr:ext cx="575309" cy="5333"/>
    <xdr:pic>
      <xdr:nvPicPr>
        <xdr:cNvPr id="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378647"/>
          <a:ext cx="575309" cy="5333"/>
        </a:xfrm>
        <a:prstGeom prst="rect">
          <a:avLst/>
        </a:prstGeom>
      </xdr:spPr>
    </xdr:pic>
    <xdr:clientData/>
  </xdr:oneCellAnchor>
  <xdr:oneCellAnchor>
    <xdr:from>
      <xdr:col>0</xdr:col>
      <xdr:colOff>0</xdr:colOff>
      <xdr:row>189</xdr:row>
      <xdr:rowOff>143255</xdr:rowOff>
    </xdr:from>
    <xdr:ext cx="575309" cy="6095"/>
    <xdr:pic>
      <xdr:nvPicPr>
        <xdr:cNvPr id="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518855"/>
          <a:ext cx="575309" cy="6095"/>
        </a:xfrm>
        <a:prstGeom prst="rect">
          <a:avLst/>
        </a:prstGeom>
      </xdr:spPr>
    </xdr:pic>
    <xdr:clientData/>
  </xdr:oneCellAnchor>
  <xdr:oneCellAnchor>
    <xdr:from>
      <xdr:col>0</xdr:col>
      <xdr:colOff>0</xdr:colOff>
      <xdr:row>190</xdr:row>
      <xdr:rowOff>142874</xdr:rowOff>
    </xdr:from>
    <xdr:ext cx="575309" cy="5333"/>
    <xdr:pic>
      <xdr:nvPicPr>
        <xdr:cNvPr id="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708974"/>
          <a:ext cx="575309" cy="5333"/>
        </a:xfrm>
        <a:prstGeom prst="rect">
          <a:avLst/>
        </a:prstGeom>
      </xdr:spPr>
    </xdr:pic>
    <xdr:clientData/>
  </xdr:oneCellAnchor>
  <xdr:oneCellAnchor>
    <xdr:from>
      <xdr:col>0</xdr:col>
      <xdr:colOff>0</xdr:colOff>
      <xdr:row>196</xdr:row>
      <xdr:rowOff>0</xdr:rowOff>
    </xdr:from>
    <xdr:ext cx="575309" cy="5333"/>
    <xdr:pic>
      <xdr:nvPicPr>
        <xdr:cNvPr id="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9893747"/>
          <a:ext cx="575309" cy="5333"/>
        </a:xfrm>
        <a:prstGeom prst="rect">
          <a:avLst/>
        </a:prstGeom>
      </xdr:spPr>
    </xdr:pic>
    <xdr:clientData/>
  </xdr:oneCellAnchor>
  <xdr:oneCellAnchor>
    <xdr:from>
      <xdr:col>0</xdr:col>
      <xdr:colOff>0</xdr:colOff>
      <xdr:row>196</xdr:row>
      <xdr:rowOff>0</xdr:rowOff>
    </xdr:from>
    <xdr:ext cx="575309" cy="6095"/>
    <xdr:pic>
      <xdr:nvPicPr>
        <xdr:cNvPr id="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0033955"/>
          <a:ext cx="575309" cy="6095"/>
        </a:xfrm>
        <a:prstGeom prst="rect">
          <a:avLst/>
        </a:prstGeom>
      </xdr:spPr>
    </xdr:pic>
    <xdr:clientData/>
  </xdr:oneCellAnchor>
  <xdr:oneCellAnchor>
    <xdr:from>
      <xdr:col>0</xdr:col>
      <xdr:colOff>0</xdr:colOff>
      <xdr:row>202</xdr:row>
      <xdr:rowOff>0</xdr:rowOff>
    </xdr:from>
    <xdr:ext cx="575309" cy="5333"/>
    <xdr:pic>
      <xdr:nvPicPr>
        <xdr:cNvPr id="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0224074"/>
          <a:ext cx="575309" cy="5333"/>
        </a:xfrm>
        <a:prstGeom prst="rect">
          <a:avLst/>
        </a:prstGeom>
      </xdr:spPr>
    </xdr:pic>
    <xdr:clientData/>
  </xdr:oneCellAnchor>
  <xdr:oneCellAnchor>
    <xdr:from>
      <xdr:col>0</xdr:col>
      <xdr:colOff>0</xdr:colOff>
      <xdr:row>210</xdr:row>
      <xdr:rowOff>0</xdr:rowOff>
    </xdr:from>
    <xdr:ext cx="575309" cy="5333"/>
    <xdr:pic>
      <xdr:nvPicPr>
        <xdr:cNvPr id="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446822"/>
          <a:ext cx="575309" cy="5333"/>
        </a:xfrm>
        <a:prstGeom prst="rect">
          <a:avLst/>
        </a:prstGeom>
      </xdr:spPr>
    </xdr:pic>
    <xdr:clientData/>
  </xdr:oneCellAnchor>
  <xdr:oneCellAnchor>
    <xdr:from>
      <xdr:col>0</xdr:col>
      <xdr:colOff>0</xdr:colOff>
      <xdr:row>210</xdr:row>
      <xdr:rowOff>0</xdr:rowOff>
    </xdr:from>
    <xdr:ext cx="575309" cy="6095"/>
    <xdr:pic>
      <xdr:nvPicPr>
        <xdr:cNvPr id="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587030"/>
          <a:ext cx="575309" cy="6095"/>
        </a:xfrm>
        <a:prstGeom prst="rect">
          <a:avLst/>
        </a:prstGeom>
      </xdr:spPr>
    </xdr:pic>
    <xdr:clientData/>
  </xdr:oneCellAnchor>
  <xdr:oneCellAnchor>
    <xdr:from>
      <xdr:col>0</xdr:col>
      <xdr:colOff>0</xdr:colOff>
      <xdr:row>210</xdr:row>
      <xdr:rowOff>142874</xdr:rowOff>
    </xdr:from>
    <xdr:ext cx="575309" cy="5333"/>
    <xdr:pic>
      <xdr:nvPicPr>
        <xdr:cNvPr id="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777149"/>
          <a:ext cx="575309" cy="5333"/>
        </a:xfrm>
        <a:prstGeom prst="rect">
          <a:avLst/>
        </a:prstGeom>
      </xdr:spPr>
    </xdr:pic>
    <xdr:clientData/>
  </xdr:oneCellAnchor>
  <xdr:oneCellAnchor>
    <xdr:from>
      <xdr:col>0</xdr:col>
      <xdr:colOff>0</xdr:colOff>
      <xdr:row>228</xdr:row>
      <xdr:rowOff>3047</xdr:rowOff>
    </xdr:from>
    <xdr:ext cx="575309" cy="5333"/>
    <xdr:pic>
      <xdr:nvPicPr>
        <xdr:cNvPr id="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656997"/>
          <a:ext cx="575309" cy="5333"/>
        </a:xfrm>
        <a:prstGeom prst="rect">
          <a:avLst/>
        </a:prstGeom>
      </xdr:spPr>
    </xdr:pic>
    <xdr:clientData/>
  </xdr:oneCellAnchor>
  <xdr:oneCellAnchor>
    <xdr:from>
      <xdr:col>0</xdr:col>
      <xdr:colOff>0</xdr:colOff>
      <xdr:row>228</xdr:row>
      <xdr:rowOff>143255</xdr:rowOff>
    </xdr:from>
    <xdr:ext cx="575309" cy="6095"/>
    <xdr:pic>
      <xdr:nvPicPr>
        <xdr:cNvPr id="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797205"/>
          <a:ext cx="575309" cy="6095"/>
        </a:xfrm>
        <a:prstGeom prst="rect">
          <a:avLst/>
        </a:prstGeom>
      </xdr:spPr>
    </xdr:pic>
    <xdr:clientData/>
  </xdr:oneCellAnchor>
  <xdr:oneCellAnchor>
    <xdr:from>
      <xdr:col>0</xdr:col>
      <xdr:colOff>0</xdr:colOff>
      <xdr:row>236</xdr:row>
      <xdr:rowOff>0</xdr:rowOff>
    </xdr:from>
    <xdr:ext cx="575309" cy="5333"/>
    <xdr:pic>
      <xdr:nvPicPr>
        <xdr:cNvPr id="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987324"/>
          <a:ext cx="575309" cy="5333"/>
        </a:xfrm>
        <a:prstGeom prst="rect">
          <a:avLst/>
        </a:prstGeom>
      </xdr:spPr>
    </xdr:pic>
    <xdr:clientData/>
  </xdr:oneCellAnchor>
  <xdr:oneCellAnchor>
    <xdr:from>
      <xdr:col>0</xdr:col>
      <xdr:colOff>0</xdr:colOff>
      <xdr:row>243</xdr:row>
      <xdr:rowOff>0</xdr:rowOff>
    </xdr:from>
    <xdr:ext cx="575309" cy="5333"/>
    <xdr:pic>
      <xdr:nvPicPr>
        <xdr:cNvPr id="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5267097"/>
          <a:ext cx="575309" cy="5333"/>
        </a:xfrm>
        <a:prstGeom prst="rect">
          <a:avLst/>
        </a:prstGeom>
      </xdr:spPr>
    </xdr:pic>
    <xdr:clientData/>
  </xdr:oneCellAnchor>
  <xdr:oneCellAnchor>
    <xdr:from>
      <xdr:col>0</xdr:col>
      <xdr:colOff>123825</xdr:colOff>
      <xdr:row>242</xdr:row>
      <xdr:rowOff>1019555</xdr:rowOff>
    </xdr:from>
    <xdr:ext cx="575309" cy="6095"/>
    <xdr:pic>
      <xdr:nvPicPr>
        <xdr:cNvPr id="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0466330"/>
          <a:ext cx="575309" cy="6095"/>
        </a:xfrm>
        <a:prstGeom prst="rect">
          <a:avLst/>
        </a:prstGeom>
      </xdr:spPr>
    </xdr:pic>
    <xdr:clientData/>
  </xdr:oneCellAnchor>
  <xdr:oneCellAnchor>
    <xdr:from>
      <xdr:col>0</xdr:col>
      <xdr:colOff>0</xdr:colOff>
      <xdr:row>269</xdr:row>
      <xdr:rowOff>142874</xdr:rowOff>
    </xdr:from>
    <xdr:ext cx="575309" cy="5333"/>
    <xdr:pic>
      <xdr:nvPicPr>
        <xdr:cNvPr id="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5597424"/>
          <a:ext cx="575309" cy="5333"/>
        </a:xfrm>
        <a:prstGeom prst="rect">
          <a:avLst/>
        </a:prstGeom>
      </xdr:spPr>
    </xdr:pic>
    <xdr:clientData/>
  </xdr:oneCellAnchor>
  <xdr:oneCellAnchor>
    <xdr:from>
      <xdr:col>0</xdr:col>
      <xdr:colOff>0</xdr:colOff>
      <xdr:row>287</xdr:row>
      <xdr:rowOff>3047</xdr:rowOff>
    </xdr:from>
    <xdr:ext cx="575309" cy="5333"/>
    <xdr:pic>
      <xdr:nvPicPr>
        <xdr:cNvPr id="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096272"/>
          <a:ext cx="575309" cy="5333"/>
        </a:xfrm>
        <a:prstGeom prst="rect">
          <a:avLst/>
        </a:prstGeom>
      </xdr:spPr>
    </xdr:pic>
    <xdr:clientData/>
  </xdr:oneCellAnchor>
  <xdr:oneCellAnchor>
    <xdr:from>
      <xdr:col>0</xdr:col>
      <xdr:colOff>0</xdr:colOff>
      <xdr:row>287</xdr:row>
      <xdr:rowOff>143255</xdr:rowOff>
    </xdr:from>
    <xdr:ext cx="575309" cy="6095"/>
    <xdr:pic>
      <xdr:nvPicPr>
        <xdr:cNvPr id="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236480"/>
          <a:ext cx="575309" cy="6095"/>
        </a:xfrm>
        <a:prstGeom prst="rect">
          <a:avLst/>
        </a:prstGeom>
      </xdr:spPr>
    </xdr:pic>
    <xdr:clientData/>
  </xdr:oneCellAnchor>
  <xdr:oneCellAnchor>
    <xdr:from>
      <xdr:col>0</xdr:col>
      <xdr:colOff>0</xdr:colOff>
      <xdr:row>288</xdr:row>
      <xdr:rowOff>142874</xdr:rowOff>
    </xdr:from>
    <xdr:ext cx="575309" cy="5333"/>
    <xdr:pic>
      <xdr:nvPicPr>
        <xdr:cNvPr id="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426599"/>
          <a:ext cx="575309" cy="5333"/>
        </a:xfrm>
        <a:prstGeom prst="rect">
          <a:avLst/>
        </a:prstGeom>
      </xdr:spPr>
    </xdr:pic>
    <xdr:clientData/>
  </xdr:oneCellAnchor>
  <xdr:oneCellAnchor>
    <xdr:from>
      <xdr:col>11</xdr:col>
      <xdr:colOff>6984</xdr:colOff>
      <xdr:row>5</xdr:row>
      <xdr:rowOff>3047</xdr:rowOff>
    </xdr:from>
    <xdr:ext cx="575309" cy="5333"/>
    <xdr:pic>
      <xdr:nvPicPr>
        <xdr:cNvPr id="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003172"/>
          <a:ext cx="575309" cy="5333"/>
        </a:xfrm>
        <a:prstGeom prst="rect">
          <a:avLst/>
        </a:prstGeom>
      </xdr:spPr>
    </xdr:pic>
    <xdr:clientData/>
  </xdr:oneCellAnchor>
  <xdr:oneCellAnchor>
    <xdr:from>
      <xdr:col>11</xdr:col>
      <xdr:colOff>6984</xdr:colOff>
      <xdr:row>5</xdr:row>
      <xdr:rowOff>143255</xdr:rowOff>
    </xdr:from>
    <xdr:ext cx="575309" cy="6095"/>
    <xdr:pic>
      <xdr:nvPicPr>
        <xdr:cNvPr id="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143380"/>
          <a:ext cx="575309" cy="6095"/>
        </a:xfrm>
        <a:prstGeom prst="rect">
          <a:avLst/>
        </a:prstGeom>
      </xdr:spPr>
    </xdr:pic>
    <xdr:clientData/>
  </xdr:oneCellAnchor>
  <xdr:oneCellAnchor>
    <xdr:from>
      <xdr:col>11</xdr:col>
      <xdr:colOff>6984</xdr:colOff>
      <xdr:row>6</xdr:row>
      <xdr:rowOff>142874</xdr:rowOff>
    </xdr:from>
    <xdr:ext cx="575309" cy="5333"/>
    <xdr:pic>
      <xdr:nvPicPr>
        <xdr:cNvPr id="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314449"/>
          <a:ext cx="575309" cy="5333"/>
        </a:xfrm>
        <a:prstGeom prst="rect">
          <a:avLst/>
        </a:prstGeom>
      </xdr:spPr>
    </xdr:pic>
    <xdr:clientData/>
  </xdr:oneCellAnchor>
  <xdr:oneCellAnchor>
    <xdr:from>
      <xdr:col>11</xdr:col>
      <xdr:colOff>6984</xdr:colOff>
      <xdr:row>32</xdr:row>
      <xdr:rowOff>0</xdr:rowOff>
    </xdr:from>
    <xdr:ext cx="575309" cy="5333"/>
    <xdr:pic>
      <xdr:nvPicPr>
        <xdr:cNvPr id="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653497"/>
          <a:ext cx="575309" cy="5333"/>
        </a:xfrm>
        <a:prstGeom prst="rect">
          <a:avLst/>
        </a:prstGeom>
      </xdr:spPr>
    </xdr:pic>
    <xdr:clientData/>
  </xdr:oneCellAnchor>
  <xdr:oneCellAnchor>
    <xdr:from>
      <xdr:col>11</xdr:col>
      <xdr:colOff>6984</xdr:colOff>
      <xdr:row>32</xdr:row>
      <xdr:rowOff>0</xdr:rowOff>
    </xdr:from>
    <xdr:ext cx="575309" cy="6095"/>
    <xdr:pic>
      <xdr:nvPicPr>
        <xdr:cNvPr id="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793705"/>
          <a:ext cx="575309" cy="6095"/>
        </a:xfrm>
        <a:prstGeom prst="rect">
          <a:avLst/>
        </a:prstGeom>
      </xdr:spPr>
    </xdr:pic>
    <xdr:clientData/>
  </xdr:oneCellAnchor>
  <xdr:oneCellAnchor>
    <xdr:from>
      <xdr:col>11</xdr:col>
      <xdr:colOff>6984</xdr:colOff>
      <xdr:row>32</xdr:row>
      <xdr:rowOff>142874</xdr:rowOff>
    </xdr:from>
    <xdr:ext cx="575309" cy="5333"/>
    <xdr:pic>
      <xdr:nvPicPr>
        <xdr:cNvPr id="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983824"/>
          <a:ext cx="575309" cy="5333"/>
        </a:xfrm>
        <a:prstGeom prst="rect">
          <a:avLst/>
        </a:prstGeom>
      </xdr:spPr>
    </xdr:pic>
    <xdr:clientData/>
  </xdr:oneCellAnchor>
  <xdr:oneCellAnchor>
    <xdr:from>
      <xdr:col>11</xdr:col>
      <xdr:colOff>6984</xdr:colOff>
      <xdr:row>82</xdr:row>
      <xdr:rowOff>0</xdr:rowOff>
    </xdr:from>
    <xdr:ext cx="575309" cy="5333"/>
    <xdr:pic>
      <xdr:nvPicPr>
        <xdr:cNvPr id="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559372"/>
          <a:ext cx="575309" cy="5333"/>
        </a:xfrm>
        <a:prstGeom prst="rect">
          <a:avLst/>
        </a:prstGeom>
      </xdr:spPr>
    </xdr:pic>
    <xdr:clientData/>
  </xdr:oneCellAnchor>
  <xdr:oneCellAnchor>
    <xdr:from>
      <xdr:col>11</xdr:col>
      <xdr:colOff>6984</xdr:colOff>
      <xdr:row>82</xdr:row>
      <xdr:rowOff>0</xdr:rowOff>
    </xdr:from>
    <xdr:ext cx="575309" cy="6095"/>
    <xdr:pic>
      <xdr:nvPicPr>
        <xdr:cNvPr id="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699580"/>
          <a:ext cx="575309" cy="6095"/>
        </a:xfrm>
        <a:prstGeom prst="rect">
          <a:avLst/>
        </a:prstGeom>
      </xdr:spPr>
    </xdr:pic>
    <xdr:clientData/>
  </xdr:oneCellAnchor>
  <xdr:oneCellAnchor>
    <xdr:from>
      <xdr:col>11</xdr:col>
      <xdr:colOff>6984</xdr:colOff>
      <xdr:row>82</xdr:row>
      <xdr:rowOff>0</xdr:rowOff>
    </xdr:from>
    <xdr:ext cx="575309" cy="5333"/>
    <xdr:pic>
      <xdr:nvPicPr>
        <xdr:cNvPr id="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889699"/>
          <a:ext cx="575309" cy="5333"/>
        </a:xfrm>
        <a:prstGeom prst="rect">
          <a:avLst/>
        </a:prstGeom>
      </xdr:spPr>
    </xdr:pic>
    <xdr:clientData/>
  </xdr:oneCellAnchor>
  <xdr:oneCellAnchor>
    <xdr:from>
      <xdr:col>11</xdr:col>
      <xdr:colOff>6984</xdr:colOff>
      <xdr:row>173</xdr:row>
      <xdr:rowOff>3047</xdr:rowOff>
    </xdr:from>
    <xdr:ext cx="575309" cy="5333"/>
    <xdr:pic>
      <xdr:nvPicPr>
        <xdr:cNvPr id="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541072"/>
          <a:ext cx="575309" cy="5333"/>
        </a:xfrm>
        <a:prstGeom prst="rect">
          <a:avLst/>
        </a:prstGeom>
      </xdr:spPr>
    </xdr:pic>
    <xdr:clientData/>
  </xdr:oneCellAnchor>
  <xdr:oneCellAnchor>
    <xdr:from>
      <xdr:col>11</xdr:col>
      <xdr:colOff>6984</xdr:colOff>
      <xdr:row>173</xdr:row>
      <xdr:rowOff>143255</xdr:rowOff>
    </xdr:from>
    <xdr:ext cx="575309" cy="6095"/>
    <xdr:pic>
      <xdr:nvPicPr>
        <xdr:cNvPr id="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681280"/>
          <a:ext cx="575309" cy="6095"/>
        </a:xfrm>
        <a:prstGeom prst="rect">
          <a:avLst/>
        </a:prstGeom>
      </xdr:spPr>
    </xdr:pic>
    <xdr:clientData/>
  </xdr:oneCellAnchor>
  <xdr:oneCellAnchor>
    <xdr:from>
      <xdr:col>11</xdr:col>
      <xdr:colOff>6984</xdr:colOff>
      <xdr:row>174</xdr:row>
      <xdr:rowOff>142874</xdr:rowOff>
    </xdr:from>
    <xdr:ext cx="575309" cy="5333"/>
    <xdr:pic>
      <xdr:nvPicPr>
        <xdr:cNvPr id="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871399"/>
          <a:ext cx="575309" cy="5333"/>
        </a:xfrm>
        <a:prstGeom prst="rect">
          <a:avLst/>
        </a:prstGeom>
      </xdr:spPr>
    </xdr:pic>
    <xdr:clientData/>
  </xdr:oneCellAnchor>
  <xdr:oneCellAnchor>
    <xdr:from>
      <xdr:col>11</xdr:col>
      <xdr:colOff>6984</xdr:colOff>
      <xdr:row>190</xdr:row>
      <xdr:rowOff>3047</xdr:rowOff>
    </xdr:from>
    <xdr:ext cx="575309" cy="5333"/>
    <xdr:pic>
      <xdr:nvPicPr>
        <xdr:cNvPr id="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104797"/>
          <a:ext cx="575309" cy="5333"/>
        </a:xfrm>
        <a:prstGeom prst="rect">
          <a:avLst/>
        </a:prstGeom>
      </xdr:spPr>
    </xdr:pic>
    <xdr:clientData/>
  </xdr:oneCellAnchor>
  <xdr:oneCellAnchor>
    <xdr:from>
      <xdr:col>11</xdr:col>
      <xdr:colOff>6984</xdr:colOff>
      <xdr:row>190</xdr:row>
      <xdr:rowOff>143255</xdr:rowOff>
    </xdr:from>
    <xdr:ext cx="575309" cy="6095"/>
    <xdr:pic>
      <xdr:nvPicPr>
        <xdr:cNvPr id="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245005"/>
          <a:ext cx="575309" cy="6095"/>
        </a:xfrm>
        <a:prstGeom prst="rect">
          <a:avLst/>
        </a:prstGeom>
      </xdr:spPr>
    </xdr:pic>
    <xdr:clientData/>
  </xdr:oneCellAnchor>
  <xdr:oneCellAnchor>
    <xdr:from>
      <xdr:col>11</xdr:col>
      <xdr:colOff>6984</xdr:colOff>
      <xdr:row>191</xdr:row>
      <xdr:rowOff>142874</xdr:rowOff>
    </xdr:from>
    <xdr:ext cx="575309" cy="5333"/>
    <xdr:pic>
      <xdr:nvPicPr>
        <xdr:cNvPr id="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435124"/>
          <a:ext cx="575309" cy="5333"/>
        </a:xfrm>
        <a:prstGeom prst="rect">
          <a:avLst/>
        </a:prstGeom>
      </xdr:spPr>
    </xdr:pic>
    <xdr:clientData/>
  </xdr:oneCellAnchor>
  <xdr:oneCellAnchor>
    <xdr:from>
      <xdr:col>11</xdr:col>
      <xdr:colOff>6984</xdr:colOff>
      <xdr:row>204</xdr:row>
      <xdr:rowOff>3047</xdr:rowOff>
    </xdr:from>
    <xdr:ext cx="575309" cy="5333"/>
    <xdr:pic>
      <xdr:nvPicPr>
        <xdr:cNvPr id="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658122"/>
          <a:ext cx="575309" cy="5333"/>
        </a:xfrm>
        <a:prstGeom prst="rect">
          <a:avLst/>
        </a:prstGeom>
      </xdr:spPr>
    </xdr:pic>
    <xdr:clientData/>
  </xdr:oneCellAnchor>
  <xdr:oneCellAnchor>
    <xdr:from>
      <xdr:col>11</xdr:col>
      <xdr:colOff>6984</xdr:colOff>
      <xdr:row>204</xdr:row>
      <xdr:rowOff>143255</xdr:rowOff>
    </xdr:from>
    <xdr:ext cx="575309" cy="6095"/>
    <xdr:pic>
      <xdr:nvPicPr>
        <xdr:cNvPr id="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798330"/>
          <a:ext cx="575309" cy="6095"/>
        </a:xfrm>
        <a:prstGeom prst="rect">
          <a:avLst/>
        </a:prstGeom>
      </xdr:spPr>
    </xdr:pic>
    <xdr:clientData/>
  </xdr:oneCellAnchor>
  <xdr:oneCellAnchor>
    <xdr:from>
      <xdr:col>11</xdr:col>
      <xdr:colOff>6984</xdr:colOff>
      <xdr:row>205</xdr:row>
      <xdr:rowOff>142874</xdr:rowOff>
    </xdr:from>
    <xdr:ext cx="575309" cy="5333"/>
    <xdr:pic>
      <xdr:nvPicPr>
        <xdr:cNvPr id="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988449"/>
          <a:ext cx="575309" cy="5333"/>
        </a:xfrm>
        <a:prstGeom prst="rect">
          <a:avLst/>
        </a:prstGeom>
      </xdr:spPr>
    </xdr:pic>
    <xdr:clientData/>
  </xdr:oneCellAnchor>
  <xdr:oneCellAnchor>
    <xdr:from>
      <xdr:col>11</xdr:col>
      <xdr:colOff>6984</xdr:colOff>
      <xdr:row>238</xdr:row>
      <xdr:rowOff>3047</xdr:rowOff>
    </xdr:from>
    <xdr:ext cx="575309" cy="5333"/>
    <xdr:pic>
      <xdr:nvPicPr>
        <xdr:cNvPr id="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592447"/>
          <a:ext cx="575309" cy="5333"/>
        </a:xfrm>
        <a:prstGeom prst="rect">
          <a:avLst/>
        </a:prstGeom>
      </xdr:spPr>
    </xdr:pic>
    <xdr:clientData/>
  </xdr:oneCellAnchor>
  <xdr:oneCellAnchor>
    <xdr:from>
      <xdr:col>11</xdr:col>
      <xdr:colOff>6984</xdr:colOff>
      <xdr:row>238</xdr:row>
      <xdr:rowOff>143255</xdr:rowOff>
    </xdr:from>
    <xdr:ext cx="575309" cy="6095"/>
    <xdr:pic>
      <xdr:nvPicPr>
        <xdr:cNvPr id="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732655"/>
          <a:ext cx="575309" cy="6095"/>
        </a:xfrm>
        <a:prstGeom prst="rect">
          <a:avLst/>
        </a:prstGeom>
      </xdr:spPr>
    </xdr:pic>
    <xdr:clientData/>
  </xdr:oneCellAnchor>
  <xdr:oneCellAnchor>
    <xdr:from>
      <xdr:col>11</xdr:col>
      <xdr:colOff>6984</xdr:colOff>
      <xdr:row>239</xdr:row>
      <xdr:rowOff>142874</xdr:rowOff>
    </xdr:from>
    <xdr:ext cx="575309" cy="5333"/>
    <xdr:pic>
      <xdr:nvPicPr>
        <xdr:cNvPr id="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922774"/>
          <a:ext cx="575309" cy="5333"/>
        </a:xfrm>
        <a:prstGeom prst="rect">
          <a:avLst/>
        </a:prstGeom>
      </xdr:spPr>
    </xdr:pic>
    <xdr:clientData/>
  </xdr:oneCellAnchor>
  <xdr:oneCellAnchor>
    <xdr:from>
      <xdr:col>11</xdr:col>
      <xdr:colOff>6984</xdr:colOff>
      <xdr:row>274</xdr:row>
      <xdr:rowOff>3047</xdr:rowOff>
    </xdr:from>
    <xdr:ext cx="575309" cy="5333"/>
    <xdr:pic>
      <xdr:nvPicPr>
        <xdr:cNvPr id="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345672"/>
          <a:ext cx="575309" cy="5333"/>
        </a:xfrm>
        <a:prstGeom prst="rect">
          <a:avLst/>
        </a:prstGeom>
      </xdr:spPr>
    </xdr:pic>
    <xdr:clientData/>
  </xdr:oneCellAnchor>
  <xdr:oneCellAnchor>
    <xdr:from>
      <xdr:col>11</xdr:col>
      <xdr:colOff>6984</xdr:colOff>
      <xdr:row>274</xdr:row>
      <xdr:rowOff>143255</xdr:rowOff>
    </xdr:from>
    <xdr:ext cx="575309" cy="6095"/>
    <xdr:pic>
      <xdr:nvPicPr>
        <xdr:cNvPr id="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485880"/>
          <a:ext cx="575309" cy="6095"/>
        </a:xfrm>
        <a:prstGeom prst="rect">
          <a:avLst/>
        </a:prstGeom>
      </xdr:spPr>
    </xdr:pic>
    <xdr:clientData/>
  </xdr:oneCellAnchor>
  <xdr:oneCellAnchor>
    <xdr:from>
      <xdr:col>11</xdr:col>
      <xdr:colOff>6984</xdr:colOff>
      <xdr:row>275</xdr:row>
      <xdr:rowOff>142874</xdr:rowOff>
    </xdr:from>
    <xdr:ext cx="575309" cy="5333"/>
    <xdr:pic>
      <xdr:nvPicPr>
        <xdr:cNvPr id="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675999"/>
          <a:ext cx="575309" cy="5333"/>
        </a:xfrm>
        <a:prstGeom prst="rect">
          <a:avLst/>
        </a:prstGeom>
      </xdr:spPr>
    </xdr:pic>
    <xdr:clientData/>
  </xdr:oneCellAnchor>
  <xdr:oneCellAnchor>
    <xdr:from>
      <xdr:col>11</xdr:col>
      <xdr:colOff>6984</xdr:colOff>
      <xdr:row>307</xdr:row>
      <xdr:rowOff>3047</xdr:rowOff>
    </xdr:from>
    <xdr:ext cx="575309" cy="5333"/>
    <xdr:pic>
      <xdr:nvPicPr>
        <xdr:cNvPr id="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1737072"/>
          <a:ext cx="575309" cy="5333"/>
        </a:xfrm>
        <a:prstGeom prst="rect">
          <a:avLst/>
        </a:prstGeom>
      </xdr:spPr>
    </xdr:pic>
    <xdr:clientData/>
  </xdr:oneCellAnchor>
  <xdr:oneCellAnchor>
    <xdr:from>
      <xdr:col>11</xdr:col>
      <xdr:colOff>6984</xdr:colOff>
      <xdr:row>307</xdr:row>
      <xdr:rowOff>143255</xdr:rowOff>
    </xdr:from>
    <xdr:ext cx="575309" cy="6095"/>
    <xdr:pic>
      <xdr:nvPicPr>
        <xdr:cNvPr id="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1877280"/>
          <a:ext cx="575309" cy="6095"/>
        </a:xfrm>
        <a:prstGeom prst="rect">
          <a:avLst/>
        </a:prstGeom>
      </xdr:spPr>
    </xdr:pic>
    <xdr:clientData/>
  </xdr:oneCellAnchor>
  <xdr:oneCellAnchor>
    <xdr:from>
      <xdr:col>11</xdr:col>
      <xdr:colOff>6984</xdr:colOff>
      <xdr:row>308</xdr:row>
      <xdr:rowOff>142874</xdr:rowOff>
    </xdr:from>
    <xdr:ext cx="575309" cy="5333"/>
    <xdr:pic>
      <xdr:nvPicPr>
        <xdr:cNvPr id="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2067399"/>
          <a:ext cx="575309" cy="5333"/>
        </a:xfrm>
        <a:prstGeom prst="rect">
          <a:avLst/>
        </a:prstGeom>
      </xdr:spPr>
    </xdr:pic>
    <xdr:clientData/>
  </xdr:oneCellAnchor>
  <xdr:oneCellAnchor>
    <xdr:from>
      <xdr:col>11</xdr:col>
      <xdr:colOff>6984</xdr:colOff>
      <xdr:row>326</xdr:row>
      <xdr:rowOff>3047</xdr:rowOff>
    </xdr:from>
    <xdr:ext cx="575309" cy="5333"/>
    <xdr:pic>
      <xdr:nvPicPr>
        <xdr:cNvPr id="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071322"/>
          <a:ext cx="575309" cy="5333"/>
        </a:xfrm>
        <a:prstGeom prst="rect">
          <a:avLst/>
        </a:prstGeom>
      </xdr:spPr>
    </xdr:pic>
    <xdr:clientData/>
  </xdr:oneCellAnchor>
  <xdr:oneCellAnchor>
    <xdr:from>
      <xdr:col>11</xdr:col>
      <xdr:colOff>6984</xdr:colOff>
      <xdr:row>326</xdr:row>
      <xdr:rowOff>143255</xdr:rowOff>
    </xdr:from>
    <xdr:ext cx="575309" cy="6095"/>
    <xdr:pic>
      <xdr:nvPicPr>
        <xdr:cNvPr id="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211530"/>
          <a:ext cx="575309" cy="6095"/>
        </a:xfrm>
        <a:prstGeom prst="rect">
          <a:avLst/>
        </a:prstGeom>
      </xdr:spPr>
    </xdr:pic>
    <xdr:clientData/>
  </xdr:oneCellAnchor>
  <xdr:oneCellAnchor>
    <xdr:from>
      <xdr:col>11</xdr:col>
      <xdr:colOff>6984</xdr:colOff>
      <xdr:row>327</xdr:row>
      <xdr:rowOff>142874</xdr:rowOff>
    </xdr:from>
    <xdr:ext cx="575309" cy="5333"/>
    <xdr:pic>
      <xdr:nvPicPr>
        <xdr:cNvPr id="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401649"/>
          <a:ext cx="575309" cy="5333"/>
        </a:xfrm>
        <a:prstGeom prst="rect">
          <a:avLst/>
        </a:prstGeom>
      </xdr:spPr>
    </xdr:pic>
    <xdr:clientData/>
  </xdr:oneCellAnchor>
  <xdr:oneCellAnchor>
    <xdr:from>
      <xdr:col>11</xdr:col>
      <xdr:colOff>6984</xdr:colOff>
      <xdr:row>355</xdr:row>
      <xdr:rowOff>0</xdr:rowOff>
    </xdr:from>
    <xdr:ext cx="575309" cy="5333"/>
    <xdr:pic>
      <xdr:nvPicPr>
        <xdr:cNvPr id="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624647"/>
          <a:ext cx="575309" cy="5333"/>
        </a:xfrm>
        <a:prstGeom prst="rect">
          <a:avLst/>
        </a:prstGeom>
      </xdr:spPr>
    </xdr:pic>
    <xdr:clientData/>
  </xdr:oneCellAnchor>
  <xdr:oneCellAnchor>
    <xdr:from>
      <xdr:col>11</xdr:col>
      <xdr:colOff>6984</xdr:colOff>
      <xdr:row>355</xdr:row>
      <xdr:rowOff>0</xdr:rowOff>
    </xdr:from>
    <xdr:ext cx="575309" cy="6095"/>
    <xdr:pic>
      <xdr:nvPicPr>
        <xdr:cNvPr id="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764855"/>
          <a:ext cx="575309" cy="6095"/>
        </a:xfrm>
        <a:prstGeom prst="rect">
          <a:avLst/>
        </a:prstGeom>
      </xdr:spPr>
    </xdr:pic>
    <xdr:clientData/>
  </xdr:oneCellAnchor>
  <xdr:oneCellAnchor>
    <xdr:from>
      <xdr:col>11</xdr:col>
      <xdr:colOff>6984</xdr:colOff>
      <xdr:row>355</xdr:row>
      <xdr:rowOff>0</xdr:rowOff>
    </xdr:from>
    <xdr:ext cx="575309" cy="5333"/>
    <xdr:pic>
      <xdr:nvPicPr>
        <xdr:cNvPr id="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954974"/>
          <a:ext cx="575309" cy="5333"/>
        </a:xfrm>
        <a:prstGeom prst="rect">
          <a:avLst/>
        </a:prstGeom>
      </xdr:spPr>
    </xdr:pic>
    <xdr:clientData/>
  </xdr:oneCellAnchor>
  <xdr:oneCellAnchor>
    <xdr:from>
      <xdr:col>11</xdr:col>
      <xdr:colOff>6984</xdr:colOff>
      <xdr:row>332</xdr:row>
      <xdr:rowOff>0</xdr:rowOff>
    </xdr:from>
    <xdr:ext cx="575309" cy="5333"/>
    <xdr:pic>
      <xdr:nvPicPr>
        <xdr:cNvPr id="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746847"/>
          <a:ext cx="575309" cy="5333"/>
        </a:xfrm>
        <a:prstGeom prst="rect">
          <a:avLst/>
        </a:prstGeom>
      </xdr:spPr>
    </xdr:pic>
    <xdr:clientData/>
  </xdr:oneCellAnchor>
  <xdr:oneCellAnchor>
    <xdr:from>
      <xdr:col>11</xdr:col>
      <xdr:colOff>6984</xdr:colOff>
      <xdr:row>332</xdr:row>
      <xdr:rowOff>0</xdr:rowOff>
    </xdr:from>
    <xdr:ext cx="575309" cy="6095"/>
    <xdr:pic>
      <xdr:nvPicPr>
        <xdr:cNvPr id="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887055"/>
          <a:ext cx="575309" cy="6095"/>
        </a:xfrm>
        <a:prstGeom prst="rect">
          <a:avLst/>
        </a:prstGeom>
      </xdr:spPr>
    </xdr:pic>
    <xdr:clientData/>
  </xdr:oneCellAnchor>
  <xdr:oneCellAnchor>
    <xdr:from>
      <xdr:col>11</xdr:col>
      <xdr:colOff>6984</xdr:colOff>
      <xdr:row>332</xdr:row>
      <xdr:rowOff>0</xdr:rowOff>
    </xdr:from>
    <xdr:ext cx="575309" cy="5333"/>
    <xdr:pic>
      <xdr:nvPicPr>
        <xdr:cNvPr id="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4048599"/>
          <a:ext cx="575309" cy="5333"/>
        </a:xfrm>
        <a:prstGeom prst="rect">
          <a:avLst/>
        </a:prstGeom>
      </xdr:spPr>
    </xdr:pic>
    <xdr:clientData/>
  </xdr:oneCellAnchor>
  <xdr:oneCellAnchor>
    <xdr:from>
      <xdr:col>11</xdr:col>
      <xdr:colOff>6984</xdr:colOff>
      <xdr:row>348</xdr:row>
      <xdr:rowOff>3047</xdr:rowOff>
    </xdr:from>
    <xdr:ext cx="575309" cy="5333"/>
    <xdr:pic>
      <xdr:nvPicPr>
        <xdr:cNvPr id="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746847"/>
          <a:ext cx="575309" cy="5333"/>
        </a:xfrm>
        <a:prstGeom prst="rect">
          <a:avLst/>
        </a:prstGeom>
      </xdr:spPr>
    </xdr:pic>
    <xdr:clientData/>
  </xdr:oneCellAnchor>
  <xdr:oneCellAnchor>
    <xdr:from>
      <xdr:col>11</xdr:col>
      <xdr:colOff>6984</xdr:colOff>
      <xdr:row>348</xdr:row>
      <xdr:rowOff>143255</xdr:rowOff>
    </xdr:from>
    <xdr:ext cx="575309" cy="6095"/>
    <xdr:pic>
      <xdr:nvPicPr>
        <xdr:cNvPr id="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887055"/>
          <a:ext cx="575309" cy="6095"/>
        </a:xfrm>
        <a:prstGeom prst="rect">
          <a:avLst/>
        </a:prstGeom>
      </xdr:spPr>
    </xdr:pic>
    <xdr:clientData/>
  </xdr:oneCellAnchor>
  <xdr:oneCellAnchor>
    <xdr:from>
      <xdr:col>11</xdr:col>
      <xdr:colOff>6984</xdr:colOff>
      <xdr:row>349</xdr:row>
      <xdr:rowOff>142874</xdr:rowOff>
    </xdr:from>
    <xdr:ext cx="575309" cy="5333"/>
    <xdr:pic>
      <xdr:nvPicPr>
        <xdr:cNvPr id="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4048599"/>
          <a:ext cx="575309" cy="5333"/>
        </a:xfrm>
        <a:prstGeom prst="rect">
          <a:avLst/>
        </a:prstGeom>
      </xdr:spPr>
    </xdr:pic>
    <xdr:clientData/>
  </xdr:oneCellAnchor>
  <xdr:oneCellAnchor>
    <xdr:from>
      <xdr:col>0</xdr:col>
      <xdr:colOff>0</xdr:colOff>
      <xdr:row>254</xdr:row>
      <xdr:rowOff>3047</xdr:rowOff>
    </xdr:from>
    <xdr:ext cx="575309" cy="5333"/>
    <xdr:pic>
      <xdr:nvPicPr>
        <xdr:cNvPr id="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887972"/>
          <a:ext cx="575309" cy="5333"/>
        </a:xfrm>
        <a:prstGeom prst="rect">
          <a:avLst/>
        </a:prstGeom>
      </xdr:spPr>
    </xdr:pic>
    <xdr:clientData/>
  </xdr:oneCellAnchor>
  <xdr:oneCellAnchor>
    <xdr:from>
      <xdr:col>0</xdr:col>
      <xdr:colOff>123825</xdr:colOff>
      <xdr:row>253</xdr:row>
      <xdr:rowOff>1019555</xdr:rowOff>
    </xdr:from>
    <xdr:ext cx="575309" cy="6095"/>
    <xdr:pic>
      <xdr:nvPicPr>
        <xdr:cNvPr id="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885305"/>
          <a:ext cx="575309" cy="6095"/>
        </a:xfrm>
        <a:prstGeom prst="rect">
          <a:avLst/>
        </a:prstGeom>
      </xdr:spPr>
    </xdr:pic>
    <xdr:clientData/>
  </xdr:oneCellAnchor>
  <xdr:oneCellAnchor>
    <xdr:from>
      <xdr:col>11</xdr:col>
      <xdr:colOff>6984</xdr:colOff>
      <xdr:row>250</xdr:row>
      <xdr:rowOff>3047</xdr:rowOff>
    </xdr:from>
    <xdr:ext cx="575309" cy="5333"/>
    <xdr:pic>
      <xdr:nvPicPr>
        <xdr:cNvPr id="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515997"/>
          <a:ext cx="575309" cy="5333"/>
        </a:xfrm>
        <a:prstGeom prst="rect">
          <a:avLst/>
        </a:prstGeom>
      </xdr:spPr>
    </xdr:pic>
    <xdr:clientData/>
  </xdr:oneCellAnchor>
  <xdr:oneCellAnchor>
    <xdr:from>
      <xdr:col>11</xdr:col>
      <xdr:colOff>6984</xdr:colOff>
      <xdr:row>250</xdr:row>
      <xdr:rowOff>143255</xdr:rowOff>
    </xdr:from>
    <xdr:ext cx="575309" cy="6095"/>
    <xdr:pic>
      <xdr:nvPicPr>
        <xdr:cNvPr id="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656205"/>
          <a:ext cx="575309" cy="6095"/>
        </a:xfrm>
        <a:prstGeom prst="rect">
          <a:avLst/>
        </a:prstGeom>
      </xdr:spPr>
    </xdr:pic>
    <xdr:clientData/>
  </xdr:oneCellAnchor>
  <xdr:oneCellAnchor>
    <xdr:from>
      <xdr:col>11</xdr:col>
      <xdr:colOff>6984</xdr:colOff>
      <xdr:row>251</xdr:row>
      <xdr:rowOff>142874</xdr:rowOff>
    </xdr:from>
    <xdr:ext cx="575309" cy="5333"/>
    <xdr:pic>
      <xdr:nvPicPr>
        <xdr:cNvPr id="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817749"/>
          <a:ext cx="575309" cy="5333"/>
        </a:xfrm>
        <a:prstGeom prst="rect">
          <a:avLst/>
        </a:prstGeom>
      </xdr:spPr>
    </xdr:pic>
    <xdr:clientData/>
  </xdr:oneCellAnchor>
  <xdr:oneCellAnchor>
    <xdr:from>
      <xdr:col>0</xdr:col>
      <xdr:colOff>0</xdr:colOff>
      <xdr:row>264</xdr:row>
      <xdr:rowOff>3047</xdr:rowOff>
    </xdr:from>
    <xdr:ext cx="575309" cy="5333"/>
    <xdr:pic>
      <xdr:nvPicPr>
        <xdr:cNvPr id="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869922"/>
          <a:ext cx="575309" cy="5333"/>
        </a:xfrm>
        <a:prstGeom prst="rect">
          <a:avLst/>
        </a:prstGeom>
      </xdr:spPr>
    </xdr:pic>
    <xdr:clientData/>
  </xdr:oneCellAnchor>
  <xdr:oneCellAnchor>
    <xdr:from>
      <xdr:col>0</xdr:col>
      <xdr:colOff>123825</xdr:colOff>
      <xdr:row>263</xdr:row>
      <xdr:rowOff>1019555</xdr:rowOff>
    </xdr:from>
    <xdr:ext cx="575309" cy="6095"/>
    <xdr:pic>
      <xdr:nvPicPr>
        <xdr:cNvPr id="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7867255"/>
          <a:ext cx="575309" cy="6095"/>
        </a:xfrm>
        <a:prstGeom prst="rect">
          <a:avLst/>
        </a:prstGeom>
      </xdr:spPr>
    </xdr:pic>
    <xdr:clientData/>
  </xdr:oneCellAnchor>
  <xdr:oneCellAnchor>
    <xdr:from>
      <xdr:col>11</xdr:col>
      <xdr:colOff>6984</xdr:colOff>
      <xdr:row>260</xdr:row>
      <xdr:rowOff>3047</xdr:rowOff>
    </xdr:from>
    <xdr:ext cx="575309" cy="5333"/>
    <xdr:pic>
      <xdr:nvPicPr>
        <xdr:cNvPr id="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688447"/>
          <a:ext cx="575309" cy="5333"/>
        </a:xfrm>
        <a:prstGeom prst="rect">
          <a:avLst/>
        </a:prstGeom>
      </xdr:spPr>
    </xdr:pic>
    <xdr:clientData/>
  </xdr:oneCellAnchor>
  <xdr:oneCellAnchor>
    <xdr:from>
      <xdr:col>11</xdr:col>
      <xdr:colOff>6984</xdr:colOff>
      <xdr:row>260</xdr:row>
      <xdr:rowOff>143255</xdr:rowOff>
    </xdr:from>
    <xdr:ext cx="575309" cy="6095"/>
    <xdr:pic>
      <xdr:nvPicPr>
        <xdr:cNvPr id="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828655"/>
          <a:ext cx="575309" cy="6095"/>
        </a:xfrm>
        <a:prstGeom prst="rect">
          <a:avLst/>
        </a:prstGeom>
      </xdr:spPr>
    </xdr:pic>
    <xdr:clientData/>
  </xdr:oneCellAnchor>
  <xdr:oneCellAnchor>
    <xdr:from>
      <xdr:col>11</xdr:col>
      <xdr:colOff>6984</xdr:colOff>
      <xdr:row>261</xdr:row>
      <xdr:rowOff>142874</xdr:rowOff>
    </xdr:from>
    <xdr:ext cx="575309" cy="5333"/>
    <xdr:pic>
      <xdr:nvPicPr>
        <xdr:cNvPr id="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990199"/>
          <a:ext cx="575309" cy="5333"/>
        </a:xfrm>
        <a:prstGeom prst="rect">
          <a:avLst/>
        </a:prstGeom>
      </xdr:spPr>
    </xdr:pic>
    <xdr:clientData/>
  </xdr:oneCellAnchor>
  <xdr:oneCellAnchor>
    <xdr:from>
      <xdr:col>0</xdr:col>
      <xdr:colOff>0</xdr:colOff>
      <xdr:row>150</xdr:row>
      <xdr:rowOff>0</xdr:rowOff>
    </xdr:from>
    <xdr:ext cx="575309" cy="5333"/>
    <xdr:pic>
      <xdr:nvPicPr>
        <xdr:cNvPr id="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325997"/>
          <a:ext cx="575309" cy="5333"/>
        </a:xfrm>
        <a:prstGeom prst="rect">
          <a:avLst/>
        </a:prstGeom>
      </xdr:spPr>
    </xdr:pic>
    <xdr:clientData/>
  </xdr:oneCellAnchor>
  <xdr:oneCellAnchor>
    <xdr:from>
      <xdr:col>0</xdr:col>
      <xdr:colOff>0</xdr:colOff>
      <xdr:row>150</xdr:row>
      <xdr:rowOff>0</xdr:rowOff>
    </xdr:from>
    <xdr:ext cx="575309" cy="6095"/>
    <xdr:pic>
      <xdr:nvPicPr>
        <xdr:cNvPr id="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466205"/>
          <a:ext cx="575309" cy="6095"/>
        </a:xfrm>
        <a:prstGeom prst="rect">
          <a:avLst/>
        </a:prstGeom>
      </xdr:spPr>
    </xdr:pic>
    <xdr:clientData/>
  </xdr:oneCellAnchor>
  <xdr:oneCellAnchor>
    <xdr:from>
      <xdr:col>0</xdr:col>
      <xdr:colOff>0</xdr:colOff>
      <xdr:row>150</xdr:row>
      <xdr:rowOff>142874</xdr:rowOff>
    </xdr:from>
    <xdr:ext cx="575309" cy="5333"/>
    <xdr:pic>
      <xdr:nvPicPr>
        <xdr:cNvPr id="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627874"/>
          <a:ext cx="575309" cy="5333"/>
        </a:xfrm>
        <a:prstGeom prst="rect">
          <a:avLst/>
        </a:prstGeom>
      </xdr:spPr>
    </xdr:pic>
    <xdr:clientData/>
  </xdr:oneCellAnchor>
  <xdr:oneCellAnchor>
    <xdr:from>
      <xdr:col>11</xdr:col>
      <xdr:colOff>6984</xdr:colOff>
      <xdr:row>153</xdr:row>
      <xdr:rowOff>3047</xdr:rowOff>
    </xdr:from>
    <xdr:ext cx="575309" cy="5333"/>
    <xdr:pic>
      <xdr:nvPicPr>
        <xdr:cNvPr id="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72278747"/>
          <a:ext cx="575309" cy="5333"/>
        </a:xfrm>
        <a:prstGeom prst="rect">
          <a:avLst/>
        </a:prstGeom>
      </xdr:spPr>
    </xdr:pic>
    <xdr:clientData/>
  </xdr:oneCellAnchor>
  <xdr:oneCellAnchor>
    <xdr:from>
      <xdr:col>11</xdr:col>
      <xdr:colOff>6984</xdr:colOff>
      <xdr:row>153</xdr:row>
      <xdr:rowOff>143255</xdr:rowOff>
    </xdr:from>
    <xdr:ext cx="575309" cy="6095"/>
    <xdr:pic>
      <xdr:nvPicPr>
        <xdr:cNvPr id="1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72418955"/>
          <a:ext cx="575309" cy="6095"/>
        </a:xfrm>
        <a:prstGeom prst="rect">
          <a:avLst/>
        </a:prstGeom>
      </xdr:spPr>
    </xdr:pic>
    <xdr:clientData/>
  </xdr:oneCellAnchor>
  <xdr:oneCellAnchor>
    <xdr:from>
      <xdr:col>0</xdr:col>
      <xdr:colOff>0</xdr:colOff>
      <xdr:row>152</xdr:row>
      <xdr:rowOff>3047</xdr:rowOff>
    </xdr:from>
    <xdr:ext cx="575309" cy="5333"/>
    <xdr:pic>
      <xdr:nvPicPr>
        <xdr:cNvPr id="1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307197"/>
          <a:ext cx="575309" cy="5333"/>
        </a:xfrm>
        <a:prstGeom prst="rect">
          <a:avLst/>
        </a:prstGeom>
      </xdr:spPr>
    </xdr:pic>
    <xdr:clientData/>
  </xdr:oneCellAnchor>
  <xdr:oneCellAnchor>
    <xdr:from>
      <xdr:col>0</xdr:col>
      <xdr:colOff>0</xdr:colOff>
      <xdr:row>149</xdr:row>
      <xdr:rowOff>3047</xdr:rowOff>
    </xdr:from>
    <xdr:ext cx="575309" cy="5333"/>
    <xdr:pic>
      <xdr:nvPicPr>
        <xdr:cNvPr id="1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011672"/>
          <a:ext cx="575309" cy="5333"/>
        </a:xfrm>
        <a:prstGeom prst="rect">
          <a:avLst/>
        </a:prstGeom>
      </xdr:spPr>
    </xdr:pic>
    <xdr:clientData/>
  </xdr:oneCellAnchor>
  <xdr:oneCellAnchor>
    <xdr:from>
      <xdr:col>0</xdr:col>
      <xdr:colOff>0</xdr:colOff>
      <xdr:row>149</xdr:row>
      <xdr:rowOff>143255</xdr:rowOff>
    </xdr:from>
    <xdr:ext cx="575309" cy="6095"/>
    <xdr:pic>
      <xdr:nvPicPr>
        <xdr:cNvPr id="1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151880"/>
          <a:ext cx="575309" cy="6095"/>
        </a:xfrm>
        <a:prstGeom prst="rect">
          <a:avLst/>
        </a:prstGeom>
      </xdr:spPr>
    </xdr:pic>
    <xdr:clientData/>
  </xdr:oneCellAnchor>
  <xdr:oneCellAnchor>
    <xdr:from>
      <xdr:col>0</xdr:col>
      <xdr:colOff>0</xdr:colOff>
      <xdr:row>150</xdr:row>
      <xdr:rowOff>0</xdr:rowOff>
    </xdr:from>
    <xdr:ext cx="575309" cy="5333"/>
    <xdr:pic>
      <xdr:nvPicPr>
        <xdr:cNvPr id="1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322950"/>
          <a:ext cx="575309" cy="5333"/>
        </a:xfrm>
        <a:prstGeom prst="rect">
          <a:avLst/>
        </a:prstGeom>
      </xdr:spPr>
    </xdr:pic>
    <xdr:clientData/>
  </xdr:oneCellAnchor>
  <xdr:oneCellAnchor>
    <xdr:from>
      <xdr:col>11</xdr:col>
      <xdr:colOff>6984</xdr:colOff>
      <xdr:row>150</xdr:row>
      <xdr:rowOff>0</xdr:rowOff>
    </xdr:from>
    <xdr:ext cx="575309" cy="5333"/>
    <xdr:pic>
      <xdr:nvPicPr>
        <xdr:cNvPr id="1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322950"/>
          <a:ext cx="575309" cy="5333"/>
        </a:xfrm>
        <a:prstGeom prst="rect">
          <a:avLst/>
        </a:prstGeom>
      </xdr:spPr>
    </xdr:pic>
    <xdr:clientData/>
  </xdr:oneCellAnchor>
  <xdr:oneCellAnchor>
    <xdr:from>
      <xdr:col>11</xdr:col>
      <xdr:colOff>6984</xdr:colOff>
      <xdr:row>150</xdr:row>
      <xdr:rowOff>0</xdr:rowOff>
    </xdr:from>
    <xdr:ext cx="575309" cy="6095"/>
    <xdr:pic>
      <xdr:nvPicPr>
        <xdr:cNvPr id="1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322950"/>
          <a:ext cx="575309" cy="6095"/>
        </a:xfrm>
        <a:prstGeom prst="rect">
          <a:avLst/>
        </a:prstGeom>
      </xdr:spPr>
    </xdr:pic>
    <xdr:clientData/>
  </xdr:oneCellAnchor>
  <xdr:oneCellAnchor>
    <xdr:from>
      <xdr:col>11</xdr:col>
      <xdr:colOff>6984</xdr:colOff>
      <xdr:row>150</xdr:row>
      <xdr:rowOff>0</xdr:rowOff>
    </xdr:from>
    <xdr:ext cx="575309" cy="5333"/>
    <xdr:pic>
      <xdr:nvPicPr>
        <xdr:cNvPr id="1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465824"/>
          <a:ext cx="575309" cy="5333"/>
        </a:xfrm>
        <a:prstGeom prst="rect">
          <a:avLst/>
        </a:prstGeom>
      </xdr:spPr>
    </xdr:pic>
    <xdr:clientData/>
  </xdr:oneCellAnchor>
  <xdr:oneCellAnchor>
    <xdr:from>
      <xdr:col>0</xdr:col>
      <xdr:colOff>0</xdr:colOff>
      <xdr:row>162</xdr:row>
      <xdr:rowOff>3047</xdr:rowOff>
    </xdr:from>
    <xdr:ext cx="575309" cy="5333"/>
    <xdr:pic>
      <xdr:nvPicPr>
        <xdr:cNvPr id="1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31047"/>
          <a:ext cx="575309" cy="5333"/>
        </a:xfrm>
        <a:prstGeom prst="rect">
          <a:avLst/>
        </a:prstGeom>
      </xdr:spPr>
    </xdr:pic>
    <xdr:clientData/>
  </xdr:oneCellAnchor>
  <xdr:oneCellAnchor>
    <xdr:from>
      <xdr:col>0</xdr:col>
      <xdr:colOff>0</xdr:colOff>
      <xdr:row>162</xdr:row>
      <xdr:rowOff>143255</xdr:rowOff>
    </xdr:from>
    <xdr:ext cx="575309" cy="6095"/>
    <xdr:pic>
      <xdr:nvPicPr>
        <xdr:cNvPr id="1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671255"/>
          <a:ext cx="575309" cy="6095"/>
        </a:xfrm>
        <a:prstGeom prst="rect">
          <a:avLst/>
        </a:prstGeom>
      </xdr:spPr>
    </xdr:pic>
    <xdr:clientData/>
  </xdr:oneCellAnchor>
  <xdr:oneCellAnchor>
    <xdr:from>
      <xdr:col>0</xdr:col>
      <xdr:colOff>0</xdr:colOff>
      <xdr:row>163</xdr:row>
      <xdr:rowOff>142874</xdr:rowOff>
    </xdr:from>
    <xdr:ext cx="575309" cy="5333"/>
    <xdr:pic>
      <xdr:nvPicPr>
        <xdr:cNvPr id="1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690049"/>
          <a:ext cx="575309" cy="5333"/>
        </a:xfrm>
        <a:prstGeom prst="rect">
          <a:avLst/>
        </a:prstGeom>
      </xdr:spPr>
    </xdr:pic>
    <xdr:clientData/>
  </xdr:oneCellAnchor>
  <xdr:oneCellAnchor>
    <xdr:from>
      <xdr:col>11</xdr:col>
      <xdr:colOff>6984</xdr:colOff>
      <xdr:row>169</xdr:row>
      <xdr:rowOff>3047</xdr:rowOff>
    </xdr:from>
    <xdr:ext cx="575309" cy="5333"/>
    <xdr:pic>
      <xdr:nvPicPr>
        <xdr:cNvPr id="1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6721922"/>
          <a:ext cx="575309" cy="5333"/>
        </a:xfrm>
        <a:prstGeom prst="rect">
          <a:avLst/>
        </a:prstGeom>
      </xdr:spPr>
    </xdr:pic>
    <xdr:clientData/>
  </xdr:oneCellAnchor>
  <xdr:oneCellAnchor>
    <xdr:from>
      <xdr:col>11</xdr:col>
      <xdr:colOff>6984</xdr:colOff>
      <xdr:row>169</xdr:row>
      <xdr:rowOff>143255</xdr:rowOff>
    </xdr:from>
    <xdr:ext cx="575309" cy="6095"/>
    <xdr:pic>
      <xdr:nvPicPr>
        <xdr:cNvPr id="1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6862130"/>
          <a:ext cx="575309" cy="6095"/>
        </a:xfrm>
        <a:prstGeom prst="rect">
          <a:avLst/>
        </a:prstGeom>
      </xdr:spPr>
    </xdr:pic>
    <xdr:clientData/>
  </xdr:oneCellAnchor>
  <xdr:oneCellAnchor>
    <xdr:from>
      <xdr:col>0</xdr:col>
      <xdr:colOff>0</xdr:colOff>
      <xdr:row>165</xdr:row>
      <xdr:rowOff>3047</xdr:rowOff>
    </xdr:from>
    <xdr:ext cx="575309" cy="5333"/>
    <xdr:pic>
      <xdr:nvPicPr>
        <xdr:cNvPr id="1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293297"/>
          <a:ext cx="575309" cy="5333"/>
        </a:xfrm>
        <a:prstGeom prst="rect">
          <a:avLst/>
        </a:prstGeom>
      </xdr:spPr>
    </xdr:pic>
    <xdr:clientData/>
  </xdr:oneCellAnchor>
  <xdr:oneCellAnchor>
    <xdr:from>
      <xdr:col>0</xdr:col>
      <xdr:colOff>0</xdr:colOff>
      <xdr:row>161</xdr:row>
      <xdr:rowOff>3047</xdr:rowOff>
    </xdr:from>
    <xdr:ext cx="575309" cy="5333"/>
    <xdr:pic>
      <xdr:nvPicPr>
        <xdr:cNvPr id="1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121472"/>
          <a:ext cx="575309" cy="5333"/>
        </a:xfrm>
        <a:prstGeom prst="rect">
          <a:avLst/>
        </a:prstGeom>
      </xdr:spPr>
    </xdr:pic>
    <xdr:clientData/>
  </xdr:oneCellAnchor>
  <xdr:oneCellAnchor>
    <xdr:from>
      <xdr:col>0</xdr:col>
      <xdr:colOff>0</xdr:colOff>
      <xdr:row>161</xdr:row>
      <xdr:rowOff>143255</xdr:rowOff>
    </xdr:from>
    <xdr:ext cx="575309" cy="6095"/>
    <xdr:pic>
      <xdr:nvPicPr>
        <xdr:cNvPr id="1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261680"/>
          <a:ext cx="575309" cy="6095"/>
        </a:xfrm>
        <a:prstGeom prst="rect">
          <a:avLst/>
        </a:prstGeom>
      </xdr:spPr>
    </xdr:pic>
    <xdr:clientData/>
  </xdr:oneCellAnchor>
  <xdr:oneCellAnchor>
    <xdr:from>
      <xdr:col>0</xdr:col>
      <xdr:colOff>0</xdr:colOff>
      <xdr:row>162</xdr:row>
      <xdr:rowOff>0</xdr:rowOff>
    </xdr:from>
    <xdr:ext cx="575309" cy="5333"/>
    <xdr:pic>
      <xdr:nvPicPr>
        <xdr:cNvPr id="1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28000"/>
          <a:ext cx="575309" cy="5333"/>
        </a:xfrm>
        <a:prstGeom prst="rect">
          <a:avLst/>
        </a:prstGeom>
      </xdr:spPr>
    </xdr:pic>
    <xdr:clientData/>
  </xdr:oneCellAnchor>
  <xdr:oneCellAnchor>
    <xdr:from>
      <xdr:col>11</xdr:col>
      <xdr:colOff>6984</xdr:colOff>
      <xdr:row>162</xdr:row>
      <xdr:rowOff>0</xdr:rowOff>
    </xdr:from>
    <xdr:ext cx="575309" cy="5333"/>
    <xdr:pic>
      <xdr:nvPicPr>
        <xdr:cNvPr id="1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528000"/>
          <a:ext cx="575309" cy="5333"/>
        </a:xfrm>
        <a:prstGeom prst="rect">
          <a:avLst/>
        </a:prstGeom>
      </xdr:spPr>
    </xdr:pic>
    <xdr:clientData/>
  </xdr:oneCellAnchor>
  <xdr:oneCellAnchor>
    <xdr:from>
      <xdr:col>11</xdr:col>
      <xdr:colOff>6984</xdr:colOff>
      <xdr:row>162</xdr:row>
      <xdr:rowOff>0</xdr:rowOff>
    </xdr:from>
    <xdr:ext cx="575309" cy="6095"/>
    <xdr:pic>
      <xdr:nvPicPr>
        <xdr:cNvPr id="1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528000"/>
          <a:ext cx="575309" cy="6095"/>
        </a:xfrm>
        <a:prstGeom prst="rect">
          <a:avLst/>
        </a:prstGeom>
      </xdr:spPr>
    </xdr:pic>
    <xdr:clientData/>
  </xdr:oneCellAnchor>
  <xdr:oneCellAnchor>
    <xdr:from>
      <xdr:col>11</xdr:col>
      <xdr:colOff>6984</xdr:colOff>
      <xdr:row>162</xdr:row>
      <xdr:rowOff>142874</xdr:rowOff>
    </xdr:from>
    <xdr:ext cx="575309" cy="5333"/>
    <xdr:pic>
      <xdr:nvPicPr>
        <xdr:cNvPr id="1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670874"/>
          <a:ext cx="575309" cy="5333"/>
        </a:xfrm>
        <a:prstGeom prst="rect">
          <a:avLst/>
        </a:prstGeom>
      </xdr:spPr>
    </xdr:pic>
    <xdr:clientData/>
  </xdr:oneCellAnchor>
  <xdr:oneCellAnchor>
    <xdr:from>
      <xdr:col>1</xdr:col>
      <xdr:colOff>0</xdr:colOff>
      <xdr:row>163</xdr:row>
      <xdr:rowOff>3047</xdr:rowOff>
    </xdr:from>
    <xdr:ext cx="575309" cy="5333"/>
    <xdr:pic>
      <xdr:nvPicPr>
        <xdr:cNvPr id="1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5202922"/>
          <a:ext cx="575309" cy="5333"/>
        </a:xfrm>
        <a:prstGeom prst="rect">
          <a:avLst/>
        </a:prstGeom>
      </xdr:spPr>
    </xdr:pic>
    <xdr:clientData/>
  </xdr:oneCellAnchor>
  <xdr:oneCellAnchor>
    <xdr:from>
      <xdr:col>1</xdr:col>
      <xdr:colOff>0</xdr:colOff>
      <xdr:row>163</xdr:row>
      <xdr:rowOff>143255</xdr:rowOff>
    </xdr:from>
    <xdr:ext cx="575309" cy="6095"/>
    <xdr:pic>
      <xdr:nvPicPr>
        <xdr:cNvPr id="1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5343130"/>
          <a:ext cx="575309" cy="6095"/>
        </a:xfrm>
        <a:prstGeom prst="rect">
          <a:avLst/>
        </a:prstGeom>
      </xdr:spPr>
    </xdr:pic>
    <xdr:clientData/>
  </xdr:oneCellAnchor>
  <xdr:oneCellAnchor>
    <xdr:from>
      <xdr:col>0</xdr:col>
      <xdr:colOff>0</xdr:colOff>
      <xdr:row>182</xdr:row>
      <xdr:rowOff>0</xdr:rowOff>
    </xdr:from>
    <xdr:ext cx="575309" cy="5333"/>
    <xdr:pic>
      <xdr:nvPicPr>
        <xdr:cNvPr id="1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5333"/>
        </a:xfrm>
        <a:prstGeom prst="rect">
          <a:avLst/>
        </a:prstGeom>
      </xdr:spPr>
    </xdr:pic>
    <xdr:clientData/>
  </xdr:oneCellAnchor>
  <xdr:oneCellAnchor>
    <xdr:from>
      <xdr:col>0</xdr:col>
      <xdr:colOff>0</xdr:colOff>
      <xdr:row>182</xdr:row>
      <xdr:rowOff>0</xdr:rowOff>
    </xdr:from>
    <xdr:ext cx="575309" cy="6095"/>
    <xdr:pic>
      <xdr:nvPicPr>
        <xdr:cNvPr id="1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6095"/>
        </a:xfrm>
        <a:prstGeom prst="rect">
          <a:avLst/>
        </a:prstGeom>
      </xdr:spPr>
    </xdr:pic>
    <xdr:clientData/>
  </xdr:oneCellAnchor>
  <xdr:oneCellAnchor>
    <xdr:from>
      <xdr:col>0</xdr:col>
      <xdr:colOff>0</xdr:colOff>
      <xdr:row>182</xdr:row>
      <xdr:rowOff>0</xdr:rowOff>
    </xdr:from>
    <xdr:ext cx="575309" cy="5333"/>
    <xdr:pic>
      <xdr:nvPicPr>
        <xdr:cNvPr id="1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5333"/>
        </a:xfrm>
        <a:prstGeom prst="rect">
          <a:avLst/>
        </a:prstGeom>
      </xdr:spPr>
    </xdr:pic>
    <xdr:clientData/>
  </xdr:oneCellAnchor>
  <xdr:oneCellAnchor>
    <xdr:from>
      <xdr:col>0</xdr:col>
      <xdr:colOff>0</xdr:colOff>
      <xdr:row>179</xdr:row>
      <xdr:rowOff>3047</xdr:rowOff>
    </xdr:from>
    <xdr:ext cx="575309" cy="5333"/>
    <xdr:pic>
      <xdr:nvPicPr>
        <xdr:cNvPr id="1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22972"/>
          <a:ext cx="575309" cy="5333"/>
        </a:xfrm>
        <a:prstGeom prst="rect">
          <a:avLst/>
        </a:prstGeom>
      </xdr:spPr>
    </xdr:pic>
    <xdr:clientData/>
  </xdr:oneCellAnchor>
  <xdr:oneCellAnchor>
    <xdr:from>
      <xdr:col>0</xdr:col>
      <xdr:colOff>0</xdr:colOff>
      <xdr:row>179</xdr:row>
      <xdr:rowOff>380</xdr:rowOff>
    </xdr:from>
    <xdr:ext cx="575309" cy="6095"/>
    <xdr:pic>
      <xdr:nvPicPr>
        <xdr:cNvPr id="1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768255"/>
          <a:ext cx="575309" cy="6095"/>
        </a:xfrm>
        <a:prstGeom prst="rect">
          <a:avLst/>
        </a:prstGeom>
      </xdr:spPr>
    </xdr:pic>
    <xdr:clientData/>
  </xdr:oneCellAnchor>
  <xdr:oneCellAnchor>
    <xdr:from>
      <xdr:col>0</xdr:col>
      <xdr:colOff>0</xdr:colOff>
      <xdr:row>181</xdr:row>
      <xdr:rowOff>142874</xdr:rowOff>
    </xdr:from>
    <xdr:ext cx="575309" cy="5333"/>
    <xdr:pic>
      <xdr:nvPicPr>
        <xdr:cNvPr id="1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20199"/>
          <a:ext cx="575309" cy="5333"/>
        </a:xfrm>
        <a:prstGeom prst="rect">
          <a:avLst/>
        </a:prstGeom>
      </xdr:spPr>
    </xdr:pic>
    <xdr:clientData/>
  </xdr:oneCellAnchor>
  <xdr:oneCellAnchor>
    <xdr:from>
      <xdr:col>0</xdr:col>
      <xdr:colOff>0</xdr:colOff>
      <xdr:row>182</xdr:row>
      <xdr:rowOff>0</xdr:rowOff>
    </xdr:from>
    <xdr:ext cx="575309" cy="5333"/>
    <xdr:pic>
      <xdr:nvPicPr>
        <xdr:cNvPr id="1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5333"/>
        </a:xfrm>
        <a:prstGeom prst="rect">
          <a:avLst/>
        </a:prstGeom>
      </xdr:spPr>
    </xdr:pic>
    <xdr:clientData/>
  </xdr:oneCellAnchor>
  <xdr:oneCellAnchor>
    <xdr:from>
      <xdr:col>0</xdr:col>
      <xdr:colOff>0</xdr:colOff>
      <xdr:row>182</xdr:row>
      <xdr:rowOff>0</xdr:rowOff>
    </xdr:from>
    <xdr:ext cx="575309" cy="6095"/>
    <xdr:pic>
      <xdr:nvPicPr>
        <xdr:cNvPr id="1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6095"/>
        </a:xfrm>
        <a:prstGeom prst="rect">
          <a:avLst/>
        </a:prstGeom>
      </xdr:spPr>
    </xdr:pic>
    <xdr:clientData/>
  </xdr:oneCellAnchor>
  <xdr:oneCellAnchor>
    <xdr:from>
      <xdr:col>0</xdr:col>
      <xdr:colOff>0</xdr:colOff>
      <xdr:row>182</xdr:row>
      <xdr:rowOff>0</xdr:rowOff>
    </xdr:from>
    <xdr:ext cx="575309" cy="5333"/>
    <xdr:pic>
      <xdr:nvPicPr>
        <xdr:cNvPr id="1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5333"/>
        </a:xfrm>
        <a:prstGeom prst="rect">
          <a:avLst/>
        </a:prstGeom>
      </xdr:spPr>
    </xdr:pic>
    <xdr:clientData/>
  </xdr:oneCellAnchor>
  <xdr:oneCellAnchor>
    <xdr:from>
      <xdr:col>0</xdr:col>
      <xdr:colOff>0</xdr:colOff>
      <xdr:row>182</xdr:row>
      <xdr:rowOff>142874</xdr:rowOff>
    </xdr:from>
    <xdr:ext cx="575309" cy="5333"/>
    <xdr:pic>
      <xdr:nvPicPr>
        <xdr:cNvPr id="1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253774"/>
          <a:ext cx="575309" cy="5333"/>
        </a:xfrm>
        <a:prstGeom prst="rect">
          <a:avLst/>
        </a:prstGeom>
      </xdr:spPr>
    </xdr:pic>
    <xdr:clientData/>
  </xdr:oneCellAnchor>
  <xdr:oneCellAnchor>
    <xdr:from>
      <xdr:col>0</xdr:col>
      <xdr:colOff>0</xdr:colOff>
      <xdr:row>183</xdr:row>
      <xdr:rowOff>0</xdr:rowOff>
    </xdr:from>
    <xdr:ext cx="575309" cy="5333"/>
    <xdr:pic>
      <xdr:nvPicPr>
        <xdr:cNvPr id="1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183</xdr:row>
      <xdr:rowOff>0</xdr:rowOff>
    </xdr:from>
    <xdr:ext cx="575309" cy="6095"/>
    <xdr:pic>
      <xdr:nvPicPr>
        <xdr:cNvPr id="1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6095"/>
        </a:xfrm>
        <a:prstGeom prst="rect">
          <a:avLst/>
        </a:prstGeom>
      </xdr:spPr>
    </xdr:pic>
    <xdr:clientData/>
  </xdr:oneCellAnchor>
  <xdr:oneCellAnchor>
    <xdr:from>
      <xdr:col>0</xdr:col>
      <xdr:colOff>0</xdr:colOff>
      <xdr:row>183</xdr:row>
      <xdr:rowOff>0</xdr:rowOff>
    </xdr:from>
    <xdr:ext cx="575309" cy="5333"/>
    <xdr:pic>
      <xdr:nvPicPr>
        <xdr:cNvPr id="1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183</xdr:row>
      <xdr:rowOff>0</xdr:rowOff>
    </xdr:from>
    <xdr:ext cx="575309" cy="5333"/>
    <xdr:pic>
      <xdr:nvPicPr>
        <xdr:cNvPr id="1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183</xdr:row>
      <xdr:rowOff>0</xdr:rowOff>
    </xdr:from>
    <xdr:ext cx="575309" cy="6095"/>
    <xdr:pic>
      <xdr:nvPicPr>
        <xdr:cNvPr id="1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6095"/>
        </a:xfrm>
        <a:prstGeom prst="rect">
          <a:avLst/>
        </a:prstGeom>
      </xdr:spPr>
    </xdr:pic>
    <xdr:clientData/>
  </xdr:oneCellAnchor>
  <xdr:oneCellAnchor>
    <xdr:from>
      <xdr:col>0</xdr:col>
      <xdr:colOff>0</xdr:colOff>
      <xdr:row>183</xdr:row>
      <xdr:rowOff>0</xdr:rowOff>
    </xdr:from>
    <xdr:ext cx="575309" cy="5333"/>
    <xdr:pic>
      <xdr:nvPicPr>
        <xdr:cNvPr id="1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183</xdr:row>
      <xdr:rowOff>142874</xdr:rowOff>
    </xdr:from>
    <xdr:ext cx="575309" cy="5333"/>
    <xdr:pic>
      <xdr:nvPicPr>
        <xdr:cNvPr id="1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853849"/>
          <a:ext cx="575309" cy="5333"/>
        </a:xfrm>
        <a:prstGeom prst="rect">
          <a:avLst/>
        </a:prstGeom>
      </xdr:spPr>
    </xdr:pic>
    <xdr:clientData/>
  </xdr:oneCellAnchor>
  <xdr:oneCellAnchor>
    <xdr:from>
      <xdr:col>0</xdr:col>
      <xdr:colOff>0</xdr:colOff>
      <xdr:row>196</xdr:row>
      <xdr:rowOff>0</xdr:rowOff>
    </xdr:from>
    <xdr:ext cx="575309" cy="5333"/>
    <xdr:pic>
      <xdr:nvPicPr>
        <xdr:cNvPr id="1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201922"/>
          <a:ext cx="575309" cy="5333"/>
        </a:xfrm>
        <a:prstGeom prst="rect">
          <a:avLst/>
        </a:prstGeom>
      </xdr:spPr>
    </xdr:pic>
    <xdr:clientData/>
  </xdr:oneCellAnchor>
  <xdr:oneCellAnchor>
    <xdr:from>
      <xdr:col>0</xdr:col>
      <xdr:colOff>0</xdr:colOff>
      <xdr:row>196</xdr:row>
      <xdr:rowOff>0</xdr:rowOff>
    </xdr:from>
    <xdr:ext cx="575309" cy="6095"/>
    <xdr:pic>
      <xdr:nvPicPr>
        <xdr:cNvPr id="1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342130"/>
          <a:ext cx="575309" cy="6095"/>
        </a:xfrm>
        <a:prstGeom prst="rect">
          <a:avLst/>
        </a:prstGeom>
      </xdr:spPr>
    </xdr:pic>
    <xdr:clientData/>
  </xdr:oneCellAnchor>
  <xdr:oneCellAnchor>
    <xdr:from>
      <xdr:col>0</xdr:col>
      <xdr:colOff>0</xdr:colOff>
      <xdr:row>196</xdr:row>
      <xdr:rowOff>3047</xdr:rowOff>
    </xdr:from>
    <xdr:ext cx="575309" cy="5333"/>
    <xdr:pic>
      <xdr:nvPicPr>
        <xdr:cNvPr id="1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201922"/>
          <a:ext cx="575309" cy="5333"/>
        </a:xfrm>
        <a:prstGeom prst="rect">
          <a:avLst/>
        </a:prstGeom>
      </xdr:spPr>
    </xdr:pic>
    <xdr:clientData/>
  </xdr:oneCellAnchor>
  <xdr:oneCellAnchor>
    <xdr:from>
      <xdr:col>0</xdr:col>
      <xdr:colOff>0</xdr:colOff>
      <xdr:row>196</xdr:row>
      <xdr:rowOff>143255</xdr:rowOff>
    </xdr:from>
    <xdr:ext cx="575309" cy="6095"/>
    <xdr:pic>
      <xdr:nvPicPr>
        <xdr:cNvPr id="1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342130"/>
          <a:ext cx="575309" cy="6095"/>
        </a:xfrm>
        <a:prstGeom prst="rect">
          <a:avLst/>
        </a:prstGeom>
      </xdr:spPr>
    </xdr:pic>
    <xdr:clientData/>
  </xdr:oneCellAnchor>
  <xdr:oneCellAnchor>
    <xdr:from>
      <xdr:col>0</xdr:col>
      <xdr:colOff>0</xdr:colOff>
      <xdr:row>197</xdr:row>
      <xdr:rowOff>3047</xdr:rowOff>
    </xdr:from>
    <xdr:ext cx="575309" cy="5333"/>
    <xdr:pic>
      <xdr:nvPicPr>
        <xdr:cNvPr id="1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535422"/>
          <a:ext cx="575309" cy="5333"/>
        </a:xfrm>
        <a:prstGeom prst="rect">
          <a:avLst/>
        </a:prstGeom>
      </xdr:spPr>
    </xdr:pic>
    <xdr:clientData/>
  </xdr:oneCellAnchor>
  <xdr:oneCellAnchor>
    <xdr:from>
      <xdr:col>0</xdr:col>
      <xdr:colOff>0</xdr:colOff>
      <xdr:row>197</xdr:row>
      <xdr:rowOff>143255</xdr:rowOff>
    </xdr:from>
    <xdr:ext cx="575309" cy="6095"/>
    <xdr:pic>
      <xdr:nvPicPr>
        <xdr:cNvPr id="1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675630"/>
          <a:ext cx="575309" cy="6095"/>
        </a:xfrm>
        <a:prstGeom prst="rect">
          <a:avLst/>
        </a:prstGeom>
      </xdr:spPr>
    </xdr:pic>
    <xdr:clientData/>
  </xdr:oneCellAnchor>
  <xdr:oneCellAnchor>
    <xdr:from>
      <xdr:col>0</xdr:col>
      <xdr:colOff>0</xdr:colOff>
      <xdr:row>198</xdr:row>
      <xdr:rowOff>3047</xdr:rowOff>
    </xdr:from>
    <xdr:ext cx="575309" cy="5333"/>
    <xdr:pic>
      <xdr:nvPicPr>
        <xdr:cNvPr id="1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202422"/>
          <a:ext cx="575309" cy="5333"/>
        </a:xfrm>
        <a:prstGeom prst="rect">
          <a:avLst/>
        </a:prstGeom>
      </xdr:spPr>
    </xdr:pic>
    <xdr:clientData/>
  </xdr:oneCellAnchor>
  <xdr:oneCellAnchor>
    <xdr:from>
      <xdr:col>0</xdr:col>
      <xdr:colOff>0</xdr:colOff>
      <xdr:row>198</xdr:row>
      <xdr:rowOff>143255</xdr:rowOff>
    </xdr:from>
    <xdr:ext cx="575309" cy="6095"/>
    <xdr:pic>
      <xdr:nvPicPr>
        <xdr:cNvPr id="1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342630"/>
          <a:ext cx="575309" cy="6095"/>
        </a:xfrm>
        <a:prstGeom prst="rect">
          <a:avLst/>
        </a:prstGeom>
      </xdr:spPr>
    </xdr:pic>
    <xdr:clientData/>
  </xdr:oneCellAnchor>
  <xdr:oneCellAnchor>
    <xdr:from>
      <xdr:col>0</xdr:col>
      <xdr:colOff>0</xdr:colOff>
      <xdr:row>199</xdr:row>
      <xdr:rowOff>3047</xdr:rowOff>
    </xdr:from>
    <xdr:ext cx="575309" cy="5333"/>
    <xdr:pic>
      <xdr:nvPicPr>
        <xdr:cNvPr id="1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535922"/>
          <a:ext cx="575309" cy="5333"/>
        </a:xfrm>
        <a:prstGeom prst="rect">
          <a:avLst/>
        </a:prstGeom>
      </xdr:spPr>
    </xdr:pic>
    <xdr:clientData/>
  </xdr:oneCellAnchor>
  <xdr:oneCellAnchor>
    <xdr:from>
      <xdr:col>0</xdr:col>
      <xdr:colOff>0</xdr:colOff>
      <xdr:row>199</xdr:row>
      <xdr:rowOff>143255</xdr:rowOff>
    </xdr:from>
    <xdr:ext cx="575309" cy="6095"/>
    <xdr:pic>
      <xdr:nvPicPr>
        <xdr:cNvPr id="1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676130"/>
          <a:ext cx="575309" cy="6095"/>
        </a:xfrm>
        <a:prstGeom prst="rect">
          <a:avLst/>
        </a:prstGeom>
      </xdr:spPr>
    </xdr:pic>
    <xdr:clientData/>
  </xdr:oneCellAnchor>
  <xdr:oneCellAnchor>
    <xdr:from>
      <xdr:col>0</xdr:col>
      <xdr:colOff>0</xdr:colOff>
      <xdr:row>67</xdr:row>
      <xdr:rowOff>0</xdr:rowOff>
    </xdr:from>
    <xdr:ext cx="575309" cy="5333"/>
    <xdr:pic>
      <xdr:nvPicPr>
        <xdr:cNvPr id="1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086947"/>
          <a:ext cx="575309" cy="5333"/>
        </a:xfrm>
        <a:prstGeom prst="rect">
          <a:avLst/>
        </a:prstGeom>
      </xdr:spPr>
    </xdr:pic>
    <xdr:clientData/>
  </xdr:oneCellAnchor>
  <xdr:oneCellAnchor>
    <xdr:from>
      <xdr:col>0</xdr:col>
      <xdr:colOff>0</xdr:colOff>
      <xdr:row>67</xdr:row>
      <xdr:rowOff>0</xdr:rowOff>
    </xdr:from>
    <xdr:ext cx="575309" cy="6095"/>
    <xdr:pic>
      <xdr:nvPicPr>
        <xdr:cNvPr id="1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227155"/>
          <a:ext cx="575309" cy="6095"/>
        </a:xfrm>
        <a:prstGeom prst="rect">
          <a:avLst/>
        </a:prstGeom>
      </xdr:spPr>
    </xdr:pic>
    <xdr:clientData/>
  </xdr:oneCellAnchor>
  <xdr:oneCellAnchor>
    <xdr:from>
      <xdr:col>0</xdr:col>
      <xdr:colOff>0</xdr:colOff>
      <xdr:row>67</xdr:row>
      <xdr:rowOff>0</xdr:rowOff>
    </xdr:from>
    <xdr:ext cx="575309" cy="5333"/>
    <xdr:pic>
      <xdr:nvPicPr>
        <xdr:cNvPr id="1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417274"/>
          <a:ext cx="575309" cy="5333"/>
        </a:xfrm>
        <a:prstGeom prst="rect">
          <a:avLst/>
        </a:prstGeom>
      </xdr:spPr>
    </xdr:pic>
    <xdr:clientData/>
  </xdr:oneCellAnchor>
  <xdr:oneCellAnchor>
    <xdr:from>
      <xdr:col>0</xdr:col>
      <xdr:colOff>0</xdr:colOff>
      <xdr:row>74</xdr:row>
      <xdr:rowOff>0</xdr:rowOff>
    </xdr:from>
    <xdr:ext cx="575309" cy="5333"/>
    <xdr:pic>
      <xdr:nvPicPr>
        <xdr:cNvPr id="1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5333"/>
        </a:xfrm>
        <a:prstGeom prst="rect">
          <a:avLst/>
        </a:prstGeom>
      </xdr:spPr>
    </xdr:pic>
    <xdr:clientData/>
  </xdr:oneCellAnchor>
  <xdr:oneCellAnchor>
    <xdr:from>
      <xdr:col>0</xdr:col>
      <xdr:colOff>0</xdr:colOff>
      <xdr:row>74</xdr:row>
      <xdr:rowOff>0</xdr:rowOff>
    </xdr:from>
    <xdr:ext cx="575309" cy="6095"/>
    <xdr:pic>
      <xdr:nvPicPr>
        <xdr:cNvPr id="1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6095"/>
        </a:xfrm>
        <a:prstGeom prst="rect">
          <a:avLst/>
        </a:prstGeom>
      </xdr:spPr>
    </xdr:pic>
    <xdr:clientData/>
  </xdr:oneCellAnchor>
  <xdr:oneCellAnchor>
    <xdr:from>
      <xdr:col>0</xdr:col>
      <xdr:colOff>0</xdr:colOff>
      <xdr:row>74</xdr:row>
      <xdr:rowOff>142874</xdr:rowOff>
    </xdr:from>
    <xdr:ext cx="575309" cy="5333"/>
    <xdr:pic>
      <xdr:nvPicPr>
        <xdr:cNvPr id="1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490149"/>
          <a:ext cx="575309" cy="5333"/>
        </a:xfrm>
        <a:prstGeom prst="rect">
          <a:avLst/>
        </a:prstGeom>
      </xdr:spPr>
    </xdr:pic>
    <xdr:clientData/>
  </xdr:oneCellAnchor>
  <xdr:oneCellAnchor>
    <xdr:from>
      <xdr:col>11</xdr:col>
      <xdr:colOff>6984</xdr:colOff>
      <xdr:row>77</xdr:row>
      <xdr:rowOff>3047</xdr:rowOff>
    </xdr:from>
    <xdr:ext cx="575309" cy="5333"/>
    <xdr:pic>
      <xdr:nvPicPr>
        <xdr:cNvPr id="1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6902897"/>
          <a:ext cx="575309" cy="5333"/>
        </a:xfrm>
        <a:prstGeom prst="rect">
          <a:avLst/>
        </a:prstGeom>
      </xdr:spPr>
    </xdr:pic>
    <xdr:clientData/>
  </xdr:oneCellAnchor>
  <xdr:oneCellAnchor>
    <xdr:from>
      <xdr:col>11</xdr:col>
      <xdr:colOff>6984</xdr:colOff>
      <xdr:row>77</xdr:row>
      <xdr:rowOff>143255</xdr:rowOff>
    </xdr:from>
    <xdr:ext cx="575309" cy="6095"/>
    <xdr:pic>
      <xdr:nvPicPr>
        <xdr:cNvPr id="1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7043105"/>
          <a:ext cx="575309" cy="6095"/>
        </a:xfrm>
        <a:prstGeom prst="rect">
          <a:avLst/>
        </a:prstGeom>
      </xdr:spPr>
    </xdr:pic>
    <xdr:clientData/>
  </xdr:oneCellAnchor>
  <xdr:oneCellAnchor>
    <xdr:from>
      <xdr:col>0</xdr:col>
      <xdr:colOff>0</xdr:colOff>
      <xdr:row>74</xdr:row>
      <xdr:rowOff>0</xdr:rowOff>
    </xdr:from>
    <xdr:ext cx="575309" cy="5333"/>
    <xdr:pic>
      <xdr:nvPicPr>
        <xdr:cNvPr id="1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5333"/>
        </a:xfrm>
        <a:prstGeom prst="rect">
          <a:avLst/>
        </a:prstGeom>
      </xdr:spPr>
    </xdr:pic>
    <xdr:clientData/>
  </xdr:oneCellAnchor>
  <xdr:oneCellAnchor>
    <xdr:from>
      <xdr:col>0</xdr:col>
      <xdr:colOff>0</xdr:colOff>
      <xdr:row>74</xdr:row>
      <xdr:rowOff>0</xdr:rowOff>
    </xdr:from>
    <xdr:ext cx="575309" cy="6095"/>
    <xdr:pic>
      <xdr:nvPicPr>
        <xdr:cNvPr id="1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6095"/>
        </a:xfrm>
        <a:prstGeom prst="rect">
          <a:avLst/>
        </a:prstGeom>
      </xdr:spPr>
    </xdr:pic>
    <xdr:clientData/>
  </xdr:oneCellAnchor>
  <xdr:oneCellAnchor>
    <xdr:from>
      <xdr:col>0</xdr:col>
      <xdr:colOff>0</xdr:colOff>
      <xdr:row>74</xdr:row>
      <xdr:rowOff>142874</xdr:rowOff>
    </xdr:from>
    <xdr:ext cx="575309" cy="5333"/>
    <xdr:pic>
      <xdr:nvPicPr>
        <xdr:cNvPr id="1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490149"/>
          <a:ext cx="575309" cy="5333"/>
        </a:xfrm>
        <a:prstGeom prst="rect">
          <a:avLst/>
        </a:prstGeom>
      </xdr:spPr>
    </xdr:pic>
    <xdr:clientData/>
  </xdr:oneCellAnchor>
  <xdr:oneCellAnchor>
    <xdr:from>
      <xdr:col>11</xdr:col>
      <xdr:colOff>6984</xdr:colOff>
      <xdr:row>77</xdr:row>
      <xdr:rowOff>3047</xdr:rowOff>
    </xdr:from>
    <xdr:ext cx="575309" cy="5333"/>
    <xdr:pic>
      <xdr:nvPicPr>
        <xdr:cNvPr id="1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6902897"/>
          <a:ext cx="575309" cy="5333"/>
        </a:xfrm>
        <a:prstGeom prst="rect">
          <a:avLst/>
        </a:prstGeom>
      </xdr:spPr>
    </xdr:pic>
    <xdr:clientData/>
  </xdr:oneCellAnchor>
  <xdr:oneCellAnchor>
    <xdr:from>
      <xdr:col>11</xdr:col>
      <xdr:colOff>6984</xdr:colOff>
      <xdr:row>77</xdr:row>
      <xdr:rowOff>143255</xdr:rowOff>
    </xdr:from>
    <xdr:ext cx="575309" cy="6095"/>
    <xdr:pic>
      <xdr:nvPicPr>
        <xdr:cNvPr id="1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7043105"/>
          <a:ext cx="575309" cy="6095"/>
        </a:xfrm>
        <a:prstGeom prst="rect">
          <a:avLst/>
        </a:prstGeom>
      </xdr:spPr>
    </xdr:pic>
    <xdr:clientData/>
  </xdr:oneCellAnchor>
  <xdr:oneCellAnchor>
    <xdr:from>
      <xdr:col>0</xdr:col>
      <xdr:colOff>0</xdr:colOff>
      <xdr:row>69</xdr:row>
      <xdr:rowOff>3047</xdr:rowOff>
    </xdr:from>
    <xdr:ext cx="575309" cy="5333"/>
    <xdr:pic>
      <xdr:nvPicPr>
        <xdr:cNvPr id="1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597472"/>
          <a:ext cx="575309" cy="5333"/>
        </a:xfrm>
        <a:prstGeom prst="rect">
          <a:avLst/>
        </a:prstGeom>
      </xdr:spPr>
    </xdr:pic>
    <xdr:clientData/>
  </xdr:oneCellAnchor>
  <xdr:oneCellAnchor>
    <xdr:from>
      <xdr:col>0</xdr:col>
      <xdr:colOff>0</xdr:colOff>
      <xdr:row>69</xdr:row>
      <xdr:rowOff>143255</xdr:rowOff>
    </xdr:from>
    <xdr:ext cx="575309" cy="6095"/>
    <xdr:pic>
      <xdr:nvPicPr>
        <xdr:cNvPr id="1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37680"/>
          <a:ext cx="575309" cy="6095"/>
        </a:xfrm>
        <a:prstGeom prst="rect">
          <a:avLst/>
        </a:prstGeom>
      </xdr:spPr>
    </xdr:pic>
    <xdr:clientData/>
  </xdr:oneCellAnchor>
  <xdr:oneCellAnchor>
    <xdr:from>
      <xdr:col>0</xdr:col>
      <xdr:colOff>0</xdr:colOff>
      <xdr:row>70</xdr:row>
      <xdr:rowOff>142874</xdr:rowOff>
    </xdr:from>
    <xdr:ext cx="575309" cy="5333"/>
    <xdr:pic>
      <xdr:nvPicPr>
        <xdr:cNvPr id="1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232599"/>
          <a:ext cx="575309" cy="5333"/>
        </a:xfrm>
        <a:prstGeom prst="rect">
          <a:avLst/>
        </a:prstGeom>
      </xdr:spPr>
    </xdr:pic>
    <xdr:clientData/>
  </xdr:oneCellAnchor>
  <xdr:oneCellAnchor>
    <xdr:from>
      <xdr:col>0</xdr:col>
      <xdr:colOff>0</xdr:colOff>
      <xdr:row>84</xdr:row>
      <xdr:rowOff>3047</xdr:rowOff>
    </xdr:from>
    <xdr:ext cx="575309" cy="5333"/>
    <xdr:pic>
      <xdr:nvPicPr>
        <xdr:cNvPr id="1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8</xdr:col>
      <xdr:colOff>571500</xdr:colOff>
      <xdr:row>87</xdr:row>
      <xdr:rowOff>962405</xdr:rowOff>
    </xdr:from>
    <xdr:ext cx="575309" cy="6095"/>
    <xdr:pic>
      <xdr:nvPicPr>
        <xdr:cNvPr id="1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46882430"/>
          <a:ext cx="575309" cy="6095"/>
        </a:xfrm>
        <a:prstGeom prst="rect">
          <a:avLst/>
        </a:prstGeom>
      </xdr:spPr>
    </xdr:pic>
    <xdr:clientData/>
  </xdr:oneCellAnchor>
  <xdr:oneCellAnchor>
    <xdr:from>
      <xdr:col>0</xdr:col>
      <xdr:colOff>0</xdr:colOff>
      <xdr:row>85</xdr:row>
      <xdr:rowOff>142874</xdr:rowOff>
    </xdr:from>
    <xdr:ext cx="575309" cy="5333"/>
    <xdr:pic>
      <xdr:nvPicPr>
        <xdr:cNvPr id="1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84</xdr:row>
      <xdr:rowOff>0</xdr:rowOff>
    </xdr:from>
    <xdr:ext cx="575309" cy="5333"/>
    <xdr:pic>
      <xdr:nvPicPr>
        <xdr:cNvPr id="1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84</xdr:row>
      <xdr:rowOff>0</xdr:rowOff>
    </xdr:from>
    <xdr:ext cx="575309" cy="6095"/>
    <xdr:pic>
      <xdr:nvPicPr>
        <xdr:cNvPr id="1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6095"/>
        </a:xfrm>
        <a:prstGeom prst="rect">
          <a:avLst/>
        </a:prstGeom>
      </xdr:spPr>
    </xdr:pic>
    <xdr:clientData/>
  </xdr:oneCellAnchor>
  <xdr:oneCellAnchor>
    <xdr:from>
      <xdr:col>11</xdr:col>
      <xdr:colOff>6984</xdr:colOff>
      <xdr:row>84</xdr:row>
      <xdr:rowOff>0</xdr:rowOff>
    </xdr:from>
    <xdr:ext cx="575309" cy="5333"/>
    <xdr:pic>
      <xdr:nvPicPr>
        <xdr:cNvPr id="1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87</xdr:row>
      <xdr:rowOff>3047</xdr:rowOff>
    </xdr:from>
    <xdr:ext cx="575309" cy="5333"/>
    <xdr:pic>
      <xdr:nvPicPr>
        <xdr:cNvPr id="1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942122"/>
          <a:ext cx="575309" cy="5333"/>
        </a:xfrm>
        <a:prstGeom prst="rect">
          <a:avLst/>
        </a:prstGeom>
      </xdr:spPr>
    </xdr:pic>
    <xdr:clientData/>
  </xdr:oneCellAnchor>
  <xdr:oneCellAnchor>
    <xdr:from>
      <xdr:col>11</xdr:col>
      <xdr:colOff>6984</xdr:colOff>
      <xdr:row>87</xdr:row>
      <xdr:rowOff>143255</xdr:rowOff>
    </xdr:from>
    <xdr:ext cx="575309" cy="6095"/>
    <xdr:pic>
      <xdr:nvPicPr>
        <xdr:cNvPr id="1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6082330"/>
          <a:ext cx="575309" cy="6095"/>
        </a:xfrm>
        <a:prstGeom prst="rect">
          <a:avLst/>
        </a:prstGeom>
      </xdr:spPr>
    </xdr:pic>
    <xdr:clientData/>
  </xdr:oneCellAnchor>
  <xdr:oneCellAnchor>
    <xdr:from>
      <xdr:col>11</xdr:col>
      <xdr:colOff>6984</xdr:colOff>
      <xdr:row>88</xdr:row>
      <xdr:rowOff>142874</xdr:rowOff>
    </xdr:from>
    <xdr:ext cx="575309" cy="5333"/>
    <xdr:pic>
      <xdr:nvPicPr>
        <xdr:cNvPr id="1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7024924"/>
          <a:ext cx="575309" cy="5333"/>
        </a:xfrm>
        <a:prstGeom prst="rect">
          <a:avLst/>
        </a:prstGeom>
      </xdr:spPr>
    </xdr:pic>
    <xdr:clientData/>
  </xdr:oneCellAnchor>
  <xdr:oneCellAnchor>
    <xdr:from>
      <xdr:col>0</xdr:col>
      <xdr:colOff>0</xdr:colOff>
      <xdr:row>84</xdr:row>
      <xdr:rowOff>3047</xdr:rowOff>
    </xdr:from>
    <xdr:ext cx="575309" cy="5333"/>
    <xdr:pic>
      <xdr:nvPicPr>
        <xdr:cNvPr id="1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4</xdr:col>
      <xdr:colOff>323850</xdr:colOff>
      <xdr:row>84</xdr:row>
      <xdr:rowOff>257555</xdr:rowOff>
    </xdr:from>
    <xdr:ext cx="575309" cy="6095"/>
    <xdr:pic>
      <xdr:nvPicPr>
        <xdr:cNvPr id="1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3725" y="45291755"/>
          <a:ext cx="575309" cy="6095"/>
        </a:xfrm>
        <a:prstGeom prst="rect">
          <a:avLst/>
        </a:prstGeom>
      </xdr:spPr>
    </xdr:pic>
    <xdr:clientData/>
  </xdr:oneCellAnchor>
  <xdr:oneCellAnchor>
    <xdr:from>
      <xdr:col>0</xdr:col>
      <xdr:colOff>0</xdr:colOff>
      <xdr:row>85</xdr:row>
      <xdr:rowOff>142874</xdr:rowOff>
    </xdr:from>
    <xdr:ext cx="575309" cy="5333"/>
    <xdr:pic>
      <xdr:nvPicPr>
        <xdr:cNvPr id="1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84</xdr:row>
      <xdr:rowOff>0</xdr:rowOff>
    </xdr:from>
    <xdr:ext cx="575309" cy="5333"/>
    <xdr:pic>
      <xdr:nvPicPr>
        <xdr:cNvPr id="1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84</xdr:row>
      <xdr:rowOff>0</xdr:rowOff>
    </xdr:from>
    <xdr:ext cx="575309" cy="6095"/>
    <xdr:pic>
      <xdr:nvPicPr>
        <xdr:cNvPr id="1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6095"/>
        </a:xfrm>
        <a:prstGeom prst="rect">
          <a:avLst/>
        </a:prstGeom>
      </xdr:spPr>
    </xdr:pic>
    <xdr:clientData/>
  </xdr:oneCellAnchor>
  <xdr:oneCellAnchor>
    <xdr:from>
      <xdr:col>11</xdr:col>
      <xdr:colOff>6984</xdr:colOff>
      <xdr:row>84</xdr:row>
      <xdr:rowOff>0</xdr:rowOff>
    </xdr:from>
    <xdr:ext cx="575309" cy="5333"/>
    <xdr:pic>
      <xdr:nvPicPr>
        <xdr:cNvPr id="1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87</xdr:row>
      <xdr:rowOff>3047</xdr:rowOff>
    </xdr:from>
    <xdr:ext cx="575309" cy="5333"/>
    <xdr:pic>
      <xdr:nvPicPr>
        <xdr:cNvPr id="1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942122"/>
          <a:ext cx="575309" cy="5333"/>
        </a:xfrm>
        <a:prstGeom prst="rect">
          <a:avLst/>
        </a:prstGeom>
      </xdr:spPr>
    </xdr:pic>
    <xdr:clientData/>
  </xdr:oneCellAnchor>
  <xdr:oneCellAnchor>
    <xdr:from>
      <xdr:col>11</xdr:col>
      <xdr:colOff>6984</xdr:colOff>
      <xdr:row>87</xdr:row>
      <xdr:rowOff>143255</xdr:rowOff>
    </xdr:from>
    <xdr:ext cx="575309" cy="6095"/>
    <xdr:pic>
      <xdr:nvPicPr>
        <xdr:cNvPr id="1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6082330"/>
          <a:ext cx="575309" cy="6095"/>
        </a:xfrm>
        <a:prstGeom prst="rect">
          <a:avLst/>
        </a:prstGeom>
      </xdr:spPr>
    </xdr:pic>
    <xdr:clientData/>
  </xdr:oneCellAnchor>
  <xdr:oneCellAnchor>
    <xdr:from>
      <xdr:col>11</xdr:col>
      <xdr:colOff>6984</xdr:colOff>
      <xdr:row>88</xdr:row>
      <xdr:rowOff>142874</xdr:rowOff>
    </xdr:from>
    <xdr:ext cx="575309" cy="5333"/>
    <xdr:pic>
      <xdr:nvPicPr>
        <xdr:cNvPr id="1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7024924"/>
          <a:ext cx="575309" cy="5333"/>
        </a:xfrm>
        <a:prstGeom prst="rect">
          <a:avLst/>
        </a:prstGeom>
      </xdr:spPr>
    </xdr:pic>
    <xdr:clientData/>
  </xdr:oneCellAnchor>
  <xdr:oneCellAnchor>
    <xdr:from>
      <xdr:col>0</xdr:col>
      <xdr:colOff>0</xdr:colOff>
      <xdr:row>84</xdr:row>
      <xdr:rowOff>0</xdr:rowOff>
    </xdr:from>
    <xdr:ext cx="575309" cy="5333"/>
    <xdr:pic>
      <xdr:nvPicPr>
        <xdr:cNvPr id="1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84</xdr:row>
      <xdr:rowOff>0</xdr:rowOff>
    </xdr:from>
    <xdr:ext cx="575309" cy="6095"/>
    <xdr:pic>
      <xdr:nvPicPr>
        <xdr:cNvPr id="1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84</xdr:row>
      <xdr:rowOff>0</xdr:rowOff>
    </xdr:from>
    <xdr:ext cx="575309" cy="5333"/>
    <xdr:pic>
      <xdr:nvPicPr>
        <xdr:cNvPr id="1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11</xdr:col>
      <xdr:colOff>6984</xdr:colOff>
      <xdr:row>85</xdr:row>
      <xdr:rowOff>3047</xdr:rowOff>
    </xdr:from>
    <xdr:ext cx="575309" cy="5333"/>
    <xdr:pic>
      <xdr:nvPicPr>
        <xdr:cNvPr id="1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361097"/>
          <a:ext cx="575309" cy="5333"/>
        </a:xfrm>
        <a:prstGeom prst="rect">
          <a:avLst/>
        </a:prstGeom>
      </xdr:spPr>
    </xdr:pic>
    <xdr:clientData/>
  </xdr:oneCellAnchor>
  <xdr:oneCellAnchor>
    <xdr:from>
      <xdr:col>11</xdr:col>
      <xdr:colOff>6984</xdr:colOff>
      <xdr:row>85</xdr:row>
      <xdr:rowOff>143255</xdr:rowOff>
    </xdr:from>
    <xdr:ext cx="575309" cy="6095"/>
    <xdr:pic>
      <xdr:nvPicPr>
        <xdr:cNvPr id="1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501305"/>
          <a:ext cx="575309" cy="6095"/>
        </a:xfrm>
        <a:prstGeom prst="rect">
          <a:avLst/>
        </a:prstGeom>
      </xdr:spPr>
    </xdr:pic>
    <xdr:clientData/>
  </xdr:oneCellAnchor>
  <xdr:oneCellAnchor>
    <xdr:from>
      <xdr:col>11</xdr:col>
      <xdr:colOff>6984</xdr:colOff>
      <xdr:row>86</xdr:row>
      <xdr:rowOff>142874</xdr:rowOff>
    </xdr:from>
    <xdr:ext cx="575309" cy="5333"/>
    <xdr:pic>
      <xdr:nvPicPr>
        <xdr:cNvPr id="1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758099"/>
          <a:ext cx="575309" cy="5333"/>
        </a:xfrm>
        <a:prstGeom prst="rect">
          <a:avLst/>
        </a:prstGeom>
      </xdr:spPr>
    </xdr:pic>
    <xdr:clientData/>
  </xdr:oneCellAnchor>
  <xdr:oneCellAnchor>
    <xdr:from>
      <xdr:col>0</xdr:col>
      <xdr:colOff>0</xdr:colOff>
      <xdr:row>84</xdr:row>
      <xdr:rowOff>0</xdr:rowOff>
    </xdr:from>
    <xdr:ext cx="575309" cy="5333"/>
    <xdr:pic>
      <xdr:nvPicPr>
        <xdr:cNvPr id="1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84</xdr:row>
      <xdr:rowOff>0</xdr:rowOff>
    </xdr:from>
    <xdr:ext cx="575309" cy="6095"/>
    <xdr:pic>
      <xdr:nvPicPr>
        <xdr:cNvPr id="1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84</xdr:row>
      <xdr:rowOff>0</xdr:rowOff>
    </xdr:from>
    <xdr:ext cx="575309" cy="5333"/>
    <xdr:pic>
      <xdr:nvPicPr>
        <xdr:cNvPr id="1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84</xdr:row>
      <xdr:rowOff>3047</xdr:rowOff>
    </xdr:from>
    <xdr:ext cx="575309" cy="5333"/>
    <xdr:pic>
      <xdr:nvPicPr>
        <xdr:cNvPr id="1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8</xdr:col>
      <xdr:colOff>571500</xdr:colOff>
      <xdr:row>87</xdr:row>
      <xdr:rowOff>962405</xdr:rowOff>
    </xdr:from>
    <xdr:ext cx="575309" cy="6095"/>
    <xdr:pic>
      <xdr:nvPicPr>
        <xdr:cNvPr id="1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6882430"/>
          <a:ext cx="575309" cy="6095"/>
        </a:xfrm>
        <a:prstGeom prst="rect">
          <a:avLst/>
        </a:prstGeom>
      </xdr:spPr>
    </xdr:pic>
    <xdr:clientData/>
  </xdr:oneCellAnchor>
  <xdr:oneCellAnchor>
    <xdr:from>
      <xdr:col>0</xdr:col>
      <xdr:colOff>0</xdr:colOff>
      <xdr:row>85</xdr:row>
      <xdr:rowOff>142874</xdr:rowOff>
    </xdr:from>
    <xdr:ext cx="575309" cy="5333"/>
    <xdr:pic>
      <xdr:nvPicPr>
        <xdr:cNvPr id="1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84</xdr:row>
      <xdr:rowOff>0</xdr:rowOff>
    </xdr:from>
    <xdr:ext cx="575309" cy="5333"/>
    <xdr:pic>
      <xdr:nvPicPr>
        <xdr:cNvPr id="1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84</xdr:row>
      <xdr:rowOff>0</xdr:rowOff>
    </xdr:from>
    <xdr:ext cx="575309" cy="6095"/>
    <xdr:pic>
      <xdr:nvPicPr>
        <xdr:cNvPr id="1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6095"/>
        </a:xfrm>
        <a:prstGeom prst="rect">
          <a:avLst/>
        </a:prstGeom>
      </xdr:spPr>
    </xdr:pic>
    <xdr:clientData/>
  </xdr:oneCellAnchor>
  <xdr:oneCellAnchor>
    <xdr:from>
      <xdr:col>11</xdr:col>
      <xdr:colOff>6984</xdr:colOff>
      <xdr:row>84</xdr:row>
      <xdr:rowOff>0</xdr:rowOff>
    </xdr:from>
    <xdr:ext cx="575309" cy="5333"/>
    <xdr:pic>
      <xdr:nvPicPr>
        <xdr:cNvPr id="1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87</xdr:row>
      <xdr:rowOff>3047</xdr:rowOff>
    </xdr:from>
    <xdr:ext cx="575309" cy="5333"/>
    <xdr:pic>
      <xdr:nvPicPr>
        <xdr:cNvPr id="1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942122"/>
          <a:ext cx="575309" cy="5333"/>
        </a:xfrm>
        <a:prstGeom prst="rect">
          <a:avLst/>
        </a:prstGeom>
      </xdr:spPr>
    </xdr:pic>
    <xdr:clientData/>
  </xdr:oneCellAnchor>
  <xdr:oneCellAnchor>
    <xdr:from>
      <xdr:col>11</xdr:col>
      <xdr:colOff>6984</xdr:colOff>
      <xdr:row>87</xdr:row>
      <xdr:rowOff>143255</xdr:rowOff>
    </xdr:from>
    <xdr:ext cx="575309" cy="6095"/>
    <xdr:pic>
      <xdr:nvPicPr>
        <xdr:cNvPr id="2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6082330"/>
          <a:ext cx="575309" cy="6095"/>
        </a:xfrm>
        <a:prstGeom prst="rect">
          <a:avLst/>
        </a:prstGeom>
      </xdr:spPr>
    </xdr:pic>
    <xdr:clientData/>
  </xdr:oneCellAnchor>
  <xdr:oneCellAnchor>
    <xdr:from>
      <xdr:col>11</xdr:col>
      <xdr:colOff>6984</xdr:colOff>
      <xdr:row>88</xdr:row>
      <xdr:rowOff>142874</xdr:rowOff>
    </xdr:from>
    <xdr:ext cx="575309" cy="5333"/>
    <xdr:pic>
      <xdr:nvPicPr>
        <xdr:cNvPr id="2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7024924"/>
          <a:ext cx="575309" cy="5333"/>
        </a:xfrm>
        <a:prstGeom prst="rect">
          <a:avLst/>
        </a:prstGeom>
      </xdr:spPr>
    </xdr:pic>
    <xdr:clientData/>
  </xdr:oneCellAnchor>
  <xdr:oneCellAnchor>
    <xdr:from>
      <xdr:col>0</xdr:col>
      <xdr:colOff>0</xdr:colOff>
      <xdr:row>84</xdr:row>
      <xdr:rowOff>3047</xdr:rowOff>
    </xdr:from>
    <xdr:ext cx="575309" cy="5333"/>
    <xdr:pic>
      <xdr:nvPicPr>
        <xdr:cNvPr id="20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4</xdr:col>
      <xdr:colOff>323850</xdr:colOff>
      <xdr:row>84</xdr:row>
      <xdr:rowOff>257555</xdr:rowOff>
    </xdr:from>
    <xdr:ext cx="575309" cy="6095"/>
    <xdr:pic>
      <xdr:nvPicPr>
        <xdr:cNvPr id="2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3725" y="45291755"/>
          <a:ext cx="575309" cy="6095"/>
        </a:xfrm>
        <a:prstGeom prst="rect">
          <a:avLst/>
        </a:prstGeom>
      </xdr:spPr>
    </xdr:pic>
    <xdr:clientData/>
  </xdr:oneCellAnchor>
  <xdr:oneCellAnchor>
    <xdr:from>
      <xdr:col>0</xdr:col>
      <xdr:colOff>0</xdr:colOff>
      <xdr:row>85</xdr:row>
      <xdr:rowOff>142874</xdr:rowOff>
    </xdr:from>
    <xdr:ext cx="575309" cy="5333"/>
    <xdr:pic>
      <xdr:nvPicPr>
        <xdr:cNvPr id="2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84</xdr:row>
      <xdr:rowOff>0</xdr:rowOff>
    </xdr:from>
    <xdr:ext cx="575309" cy="5333"/>
    <xdr:pic>
      <xdr:nvPicPr>
        <xdr:cNvPr id="2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84</xdr:row>
      <xdr:rowOff>0</xdr:rowOff>
    </xdr:from>
    <xdr:ext cx="575309" cy="6095"/>
    <xdr:pic>
      <xdr:nvPicPr>
        <xdr:cNvPr id="2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6095"/>
        </a:xfrm>
        <a:prstGeom prst="rect">
          <a:avLst/>
        </a:prstGeom>
      </xdr:spPr>
    </xdr:pic>
    <xdr:clientData/>
  </xdr:oneCellAnchor>
  <xdr:oneCellAnchor>
    <xdr:from>
      <xdr:col>11</xdr:col>
      <xdr:colOff>6984</xdr:colOff>
      <xdr:row>84</xdr:row>
      <xdr:rowOff>0</xdr:rowOff>
    </xdr:from>
    <xdr:ext cx="575309" cy="5333"/>
    <xdr:pic>
      <xdr:nvPicPr>
        <xdr:cNvPr id="2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87</xdr:row>
      <xdr:rowOff>3047</xdr:rowOff>
    </xdr:from>
    <xdr:ext cx="575309" cy="5333"/>
    <xdr:pic>
      <xdr:nvPicPr>
        <xdr:cNvPr id="2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942122"/>
          <a:ext cx="575309" cy="5333"/>
        </a:xfrm>
        <a:prstGeom prst="rect">
          <a:avLst/>
        </a:prstGeom>
      </xdr:spPr>
    </xdr:pic>
    <xdr:clientData/>
  </xdr:oneCellAnchor>
  <xdr:oneCellAnchor>
    <xdr:from>
      <xdr:col>11</xdr:col>
      <xdr:colOff>6984</xdr:colOff>
      <xdr:row>87</xdr:row>
      <xdr:rowOff>143255</xdr:rowOff>
    </xdr:from>
    <xdr:ext cx="575309" cy="6095"/>
    <xdr:pic>
      <xdr:nvPicPr>
        <xdr:cNvPr id="2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6082330"/>
          <a:ext cx="575309" cy="6095"/>
        </a:xfrm>
        <a:prstGeom prst="rect">
          <a:avLst/>
        </a:prstGeom>
      </xdr:spPr>
    </xdr:pic>
    <xdr:clientData/>
  </xdr:oneCellAnchor>
  <xdr:oneCellAnchor>
    <xdr:from>
      <xdr:col>11</xdr:col>
      <xdr:colOff>6984</xdr:colOff>
      <xdr:row>88</xdr:row>
      <xdr:rowOff>142874</xdr:rowOff>
    </xdr:from>
    <xdr:ext cx="575309" cy="5333"/>
    <xdr:pic>
      <xdr:nvPicPr>
        <xdr:cNvPr id="2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7024924"/>
          <a:ext cx="575309" cy="5333"/>
        </a:xfrm>
        <a:prstGeom prst="rect">
          <a:avLst/>
        </a:prstGeom>
      </xdr:spPr>
    </xdr:pic>
    <xdr:clientData/>
  </xdr:oneCellAnchor>
  <xdr:oneCellAnchor>
    <xdr:from>
      <xdr:col>0</xdr:col>
      <xdr:colOff>0</xdr:colOff>
      <xdr:row>84</xdr:row>
      <xdr:rowOff>0</xdr:rowOff>
    </xdr:from>
    <xdr:ext cx="575309" cy="5333"/>
    <xdr:pic>
      <xdr:nvPicPr>
        <xdr:cNvPr id="2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84</xdr:row>
      <xdr:rowOff>0</xdr:rowOff>
    </xdr:from>
    <xdr:ext cx="575309" cy="6095"/>
    <xdr:pic>
      <xdr:nvPicPr>
        <xdr:cNvPr id="2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84</xdr:row>
      <xdr:rowOff>0</xdr:rowOff>
    </xdr:from>
    <xdr:ext cx="575309" cy="5333"/>
    <xdr:pic>
      <xdr:nvPicPr>
        <xdr:cNvPr id="2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11</xdr:col>
      <xdr:colOff>6984</xdr:colOff>
      <xdr:row>85</xdr:row>
      <xdr:rowOff>3047</xdr:rowOff>
    </xdr:from>
    <xdr:ext cx="575309" cy="5333"/>
    <xdr:pic>
      <xdr:nvPicPr>
        <xdr:cNvPr id="2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361097"/>
          <a:ext cx="575309" cy="5333"/>
        </a:xfrm>
        <a:prstGeom prst="rect">
          <a:avLst/>
        </a:prstGeom>
      </xdr:spPr>
    </xdr:pic>
    <xdr:clientData/>
  </xdr:oneCellAnchor>
  <xdr:oneCellAnchor>
    <xdr:from>
      <xdr:col>11</xdr:col>
      <xdr:colOff>6984</xdr:colOff>
      <xdr:row>85</xdr:row>
      <xdr:rowOff>143255</xdr:rowOff>
    </xdr:from>
    <xdr:ext cx="575309" cy="6095"/>
    <xdr:pic>
      <xdr:nvPicPr>
        <xdr:cNvPr id="2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501305"/>
          <a:ext cx="575309" cy="6095"/>
        </a:xfrm>
        <a:prstGeom prst="rect">
          <a:avLst/>
        </a:prstGeom>
      </xdr:spPr>
    </xdr:pic>
    <xdr:clientData/>
  </xdr:oneCellAnchor>
  <xdr:oneCellAnchor>
    <xdr:from>
      <xdr:col>11</xdr:col>
      <xdr:colOff>6984</xdr:colOff>
      <xdr:row>86</xdr:row>
      <xdr:rowOff>142874</xdr:rowOff>
    </xdr:from>
    <xdr:ext cx="575309" cy="5333"/>
    <xdr:pic>
      <xdr:nvPicPr>
        <xdr:cNvPr id="2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758099"/>
          <a:ext cx="575309" cy="5333"/>
        </a:xfrm>
        <a:prstGeom prst="rect">
          <a:avLst/>
        </a:prstGeom>
      </xdr:spPr>
    </xdr:pic>
    <xdr:clientData/>
  </xdr:oneCellAnchor>
  <xdr:oneCellAnchor>
    <xdr:from>
      <xdr:col>0</xdr:col>
      <xdr:colOff>0</xdr:colOff>
      <xdr:row>84</xdr:row>
      <xdr:rowOff>0</xdr:rowOff>
    </xdr:from>
    <xdr:ext cx="575309" cy="5333"/>
    <xdr:pic>
      <xdr:nvPicPr>
        <xdr:cNvPr id="2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84</xdr:row>
      <xdr:rowOff>0</xdr:rowOff>
    </xdr:from>
    <xdr:ext cx="575309" cy="6095"/>
    <xdr:pic>
      <xdr:nvPicPr>
        <xdr:cNvPr id="2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1</xdr:col>
      <xdr:colOff>466725</xdr:colOff>
      <xdr:row>87</xdr:row>
      <xdr:rowOff>0</xdr:rowOff>
    </xdr:from>
    <xdr:ext cx="575309" cy="5333"/>
    <xdr:pic>
      <xdr:nvPicPr>
        <xdr:cNvPr id="2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44415075"/>
          <a:ext cx="575309" cy="5333"/>
        </a:xfrm>
        <a:prstGeom prst="rect">
          <a:avLst/>
        </a:prstGeom>
      </xdr:spPr>
    </xdr:pic>
    <xdr:clientData/>
  </xdr:oneCellAnchor>
  <xdr:oneCellAnchor>
    <xdr:from>
      <xdr:col>0</xdr:col>
      <xdr:colOff>0</xdr:colOff>
      <xdr:row>102</xdr:row>
      <xdr:rowOff>0</xdr:rowOff>
    </xdr:from>
    <xdr:ext cx="575309" cy="5333"/>
    <xdr:pic>
      <xdr:nvPicPr>
        <xdr:cNvPr id="2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102</xdr:row>
      <xdr:rowOff>0</xdr:rowOff>
    </xdr:from>
    <xdr:ext cx="575309" cy="6095"/>
    <xdr:pic>
      <xdr:nvPicPr>
        <xdr:cNvPr id="2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6095"/>
        </a:xfrm>
        <a:prstGeom prst="rect">
          <a:avLst/>
        </a:prstGeom>
      </xdr:spPr>
    </xdr:pic>
    <xdr:clientData/>
  </xdr:oneCellAnchor>
  <xdr:oneCellAnchor>
    <xdr:from>
      <xdr:col>0</xdr:col>
      <xdr:colOff>0</xdr:colOff>
      <xdr:row>102</xdr:row>
      <xdr:rowOff>0</xdr:rowOff>
    </xdr:from>
    <xdr:ext cx="575309" cy="5333"/>
    <xdr:pic>
      <xdr:nvPicPr>
        <xdr:cNvPr id="2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109</xdr:row>
      <xdr:rowOff>3047</xdr:rowOff>
    </xdr:from>
    <xdr:ext cx="575309" cy="5333"/>
    <xdr:pic>
      <xdr:nvPicPr>
        <xdr:cNvPr id="2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9397"/>
          <a:ext cx="575309" cy="5333"/>
        </a:xfrm>
        <a:prstGeom prst="rect">
          <a:avLst/>
        </a:prstGeom>
      </xdr:spPr>
    </xdr:pic>
    <xdr:clientData/>
  </xdr:oneCellAnchor>
  <xdr:oneCellAnchor>
    <xdr:from>
      <xdr:col>0</xdr:col>
      <xdr:colOff>0</xdr:colOff>
      <xdr:row>109</xdr:row>
      <xdr:rowOff>143255</xdr:rowOff>
    </xdr:from>
    <xdr:ext cx="575309" cy="6095"/>
    <xdr:pic>
      <xdr:nvPicPr>
        <xdr:cNvPr id="2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569605"/>
          <a:ext cx="575309" cy="6095"/>
        </a:xfrm>
        <a:prstGeom prst="rect">
          <a:avLst/>
        </a:prstGeom>
      </xdr:spPr>
    </xdr:pic>
    <xdr:clientData/>
  </xdr:oneCellAnchor>
  <xdr:oneCellAnchor>
    <xdr:from>
      <xdr:col>10</xdr:col>
      <xdr:colOff>609600</xdr:colOff>
      <xdr:row>111</xdr:row>
      <xdr:rowOff>0</xdr:rowOff>
    </xdr:from>
    <xdr:ext cx="575309" cy="5333"/>
    <xdr:pic>
      <xdr:nvPicPr>
        <xdr:cNvPr id="2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817000"/>
          <a:ext cx="575309" cy="5333"/>
        </a:xfrm>
        <a:prstGeom prst="rect">
          <a:avLst/>
        </a:prstGeom>
      </xdr:spPr>
    </xdr:pic>
    <xdr:clientData/>
  </xdr:oneCellAnchor>
  <xdr:oneCellAnchor>
    <xdr:from>
      <xdr:col>0</xdr:col>
      <xdr:colOff>0</xdr:colOff>
      <xdr:row>102</xdr:row>
      <xdr:rowOff>0</xdr:rowOff>
    </xdr:from>
    <xdr:ext cx="575309" cy="5333"/>
    <xdr:pic>
      <xdr:nvPicPr>
        <xdr:cNvPr id="2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102</xdr:row>
      <xdr:rowOff>0</xdr:rowOff>
    </xdr:from>
    <xdr:ext cx="575309" cy="6095"/>
    <xdr:pic>
      <xdr:nvPicPr>
        <xdr:cNvPr id="2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6095"/>
        </a:xfrm>
        <a:prstGeom prst="rect">
          <a:avLst/>
        </a:prstGeom>
      </xdr:spPr>
    </xdr:pic>
    <xdr:clientData/>
  </xdr:oneCellAnchor>
  <xdr:oneCellAnchor>
    <xdr:from>
      <xdr:col>0</xdr:col>
      <xdr:colOff>0</xdr:colOff>
      <xdr:row>102</xdr:row>
      <xdr:rowOff>0</xdr:rowOff>
    </xdr:from>
    <xdr:ext cx="575309" cy="5333"/>
    <xdr:pic>
      <xdr:nvPicPr>
        <xdr:cNvPr id="2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109</xdr:row>
      <xdr:rowOff>3047</xdr:rowOff>
    </xdr:from>
    <xdr:ext cx="575309" cy="5333"/>
    <xdr:pic>
      <xdr:nvPicPr>
        <xdr:cNvPr id="2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9397"/>
          <a:ext cx="575309" cy="5333"/>
        </a:xfrm>
        <a:prstGeom prst="rect">
          <a:avLst/>
        </a:prstGeom>
      </xdr:spPr>
    </xdr:pic>
    <xdr:clientData/>
  </xdr:oneCellAnchor>
  <xdr:oneCellAnchor>
    <xdr:from>
      <xdr:col>0</xdr:col>
      <xdr:colOff>0</xdr:colOff>
      <xdr:row>109</xdr:row>
      <xdr:rowOff>143255</xdr:rowOff>
    </xdr:from>
    <xdr:ext cx="575309" cy="6095"/>
    <xdr:pic>
      <xdr:nvPicPr>
        <xdr:cNvPr id="2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569605"/>
          <a:ext cx="575309" cy="6095"/>
        </a:xfrm>
        <a:prstGeom prst="rect">
          <a:avLst/>
        </a:prstGeom>
      </xdr:spPr>
    </xdr:pic>
    <xdr:clientData/>
  </xdr:oneCellAnchor>
  <xdr:oneCellAnchor>
    <xdr:from>
      <xdr:col>10</xdr:col>
      <xdr:colOff>609600</xdr:colOff>
      <xdr:row>111</xdr:row>
      <xdr:rowOff>0</xdr:rowOff>
    </xdr:from>
    <xdr:ext cx="575309" cy="5333"/>
    <xdr:pic>
      <xdr:nvPicPr>
        <xdr:cNvPr id="2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817000"/>
          <a:ext cx="575309" cy="5333"/>
        </a:xfrm>
        <a:prstGeom prst="rect">
          <a:avLst/>
        </a:prstGeom>
      </xdr:spPr>
    </xdr:pic>
    <xdr:clientData/>
  </xdr:oneCellAnchor>
  <xdr:oneCellAnchor>
    <xdr:from>
      <xdr:col>11</xdr:col>
      <xdr:colOff>6984</xdr:colOff>
      <xdr:row>103</xdr:row>
      <xdr:rowOff>3047</xdr:rowOff>
    </xdr:from>
    <xdr:ext cx="575309" cy="5333"/>
    <xdr:pic>
      <xdr:nvPicPr>
        <xdr:cNvPr id="2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3952647"/>
          <a:ext cx="575309" cy="5333"/>
        </a:xfrm>
        <a:prstGeom prst="rect">
          <a:avLst/>
        </a:prstGeom>
      </xdr:spPr>
    </xdr:pic>
    <xdr:clientData/>
  </xdr:oneCellAnchor>
  <xdr:oneCellAnchor>
    <xdr:from>
      <xdr:col>11</xdr:col>
      <xdr:colOff>6984</xdr:colOff>
      <xdr:row>103</xdr:row>
      <xdr:rowOff>143255</xdr:rowOff>
    </xdr:from>
    <xdr:ext cx="575309" cy="6095"/>
    <xdr:pic>
      <xdr:nvPicPr>
        <xdr:cNvPr id="2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4092855"/>
          <a:ext cx="575309" cy="6095"/>
        </a:xfrm>
        <a:prstGeom prst="rect">
          <a:avLst/>
        </a:prstGeom>
      </xdr:spPr>
    </xdr:pic>
    <xdr:clientData/>
  </xdr:oneCellAnchor>
  <xdr:oneCellAnchor>
    <xdr:from>
      <xdr:col>11</xdr:col>
      <xdr:colOff>6984</xdr:colOff>
      <xdr:row>104</xdr:row>
      <xdr:rowOff>142874</xdr:rowOff>
    </xdr:from>
    <xdr:ext cx="575309" cy="5333"/>
    <xdr:pic>
      <xdr:nvPicPr>
        <xdr:cNvPr id="2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4616349"/>
          <a:ext cx="575309" cy="5333"/>
        </a:xfrm>
        <a:prstGeom prst="rect">
          <a:avLst/>
        </a:prstGeom>
      </xdr:spPr>
    </xdr:pic>
    <xdr:clientData/>
  </xdr:oneCellAnchor>
  <xdr:oneCellAnchor>
    <xdr:from>
      <xdr:col>10</xdr:col>
      <xdr:colOff>609600</xdr:colOff>
      <xdr:row>110</xdr:row>
      <xdr:rowOff>0</xdr:rowOff>
    </xdr:from>
    <xdr:ext cx="575309" cy="5333"/>
    <xdr:pic>
      <xdr:nvPicPr>
        <xdr:cNvPr id="2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016900"/>
          <a:ext cx="575309" cy="5333"/>
        </a:xfrm>
        <a:prstGeom prst="rect">
          <a:avLst/>
        </a:prstGeom>
      </xdr:spPr>
    </xdr:pic>
    <xdr:clientData/>
  </xdr:oneCellAnchor>
  <xdr:oneCellAnchor>
    <xdr:from>
      <xdr:col>10</xdr:col>
      <xdr:colOff>590550</xdr:colOff>
      <xdr:row>110</xdr:row>
      <xdr:rowOff>180975</xdr:rowOff>
    </xdr:from>
    <xdr:ext cx="575309" cy="5333"/>
    <xdr:pic>
      <xdr:nvPicPr>
        <xdr:cNvPr id="2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42500550"/>
          <a:ext cx="575309" cy="5333"/>
        </a:xfrm>
        <a:prstGeom prst="rect">
          <a:avLst/>
        </a:prstGeom>
      </xdr:spPr>
    </xdr:pic>
    <xdr:clientData/>
  </xdr:oneCellAnchor>
  <xdr:oneCellAnchor>
    <xdr:from>
      <xdr:col>0</xdr:col>
      <xdr:colOff>0</xdr:colOff>
      <xdr:row>121</xdr:row>
      <xdr:rowOff>3047</xdr:rowOff>
    </xdr:from>
    <xdr:ext cx="575309" cy="5333"/>
    <xdr:pic>
      <xdr:nvPicPr>
        <xdr:cNvPr id="2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614372"/>
          <a:ext cx="575309" cy="5333"/>
        </a:xfrm>
        <a:prstGeom prst="rect">
          <a:avLst/>
        </a:prstGeom>
      </xdr:spPr>
    </xdr:pic>
    <xdr:clientData/>
  </xdr:oneCellAnchor>
  <xdr:oneCellAnchor>
    <xdr:from>
      <xdr:col>0</xdr:col>
      <xdr:colOff>0</xdr:colOff>
      <xdr:row>121</xdr:row>
      <xdr:rowOff>143255</xdr:rowOff>
    </xdr:from>
    <xdr:ext cx="575309" cy="6095"/>
    <xdr:pic>
      <xdr:nvPicPr>
        <xdr:cNvPr id="2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54580"/>
          <a:ext cx="575309" cy="6095"/>
        </a:xfrm>
        <a:prstGeom prst="rect">
          <a:avLst/>
        </a:prstGeom>
      </xdr:spPr>
    </xdr:pic>
    <xdr:clientData/>
  </xdr:oneCellAnchor>
  <xdr:oneCellAnchor>
    <xdr:from>
      <xdr:col>0</xdr:col>
      <xdr:colOff>0</xdr:colOff>
      <xdr:row>122</xdr:row>
      <xdr:rowOff>142874</xdr:rowOff>
    </xdr:from>
    <xdr:ext cx="575309" cy="5333"/>
    <xdr:pic>
      <xdr:nvPicPr>
        <xdr:cNvPr id="2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3964124"/>
          <a:ext cx="575309" cy="5333"/>
        </a:xfrm>
        <a:prstGeom prst="rect">
          <a:avLst/>
        </a:prstGeom>
      </xdr:spPr>
    </xdr:pic>
    <xdr:clientData/>
  </xdr:oneCellAnchor>
  <xdr:oneCellAnchor>
    <xdr:from>
      <xdr:col>0</xdr:col>
      <xdr:colOff>0</xdr:colOff>
      <xdr:row>121</xdr:row>
      <xdr:rowOff>3047</xdr:rowOff>
    </xdr:from>
    <xdr:ext cx="575309" cy="5333"/>
    <xdr:pic>
      <xdr:nvPicPr>
        <xdr:cNvPr id="2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614372"/>
          <a:ext cx="575309" cy="5333"/>
        </a:xfrm>
        <a:prstGeom prst="rect">
          <a:avLst/>
        </a:prstGeom>
      </xdr:spPr>
    </xdr:pic>
    <xdr:clientData/>
  </xdr:oneCellAnchor>
  <xdr:oneCellAnchor>
    <xdr:from>
      <xdr:col>0</xdr:col>
      <xdr:colOff>0</xdr:colOff>
      <xdr:row>121</xdr:row>
      <xdr:rowOff>143255</xdr:rowOff>
    </xdr:from>
    <xdr:ext cx="575309" cy="6095"/>
    <xdr:pic>
      <xdr:nvPicPr>
        <xdr:cNvPr id="2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54580"/>
          <a:ext cx="575309" cy="6095"/>
        </a:xfrm>
        <a:prstGeom prst="rect">
          <a:avLst/>
        </a:prstGeom>
      </xdr:spPr>
    </xdr:pic>
    <xdr:clientData/>
  </xdr:oneCellAnchor>
  <xdr:oneCellAnchor>
    <xdr:from>
      <xdr:col>0</xdr:col>
      <xdr:colOff>0</xdr:colOff>
      <xdr:row>122</xdr:row>
      <xdr:rowOff>695324</xdr:rowOff>
    </xdr:from>
    <xdr:ext cx="575309" cy="5333"/>
    <xdr:pic>
      <xdr:nvPicPr>
        <xdr:cNvPr id="2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4497524"/>
          <a:ext cx="575309" cy="5333"/>
        </a:xfrm>
        <a:prstGeom prst="rect">
          <a:avLst/>
        </a:prstGeom>
      </xdr:spPr>
    </xdr:pic>
    <xdr:clientData/>
  </xdr:oneCellAnchor>
  <xdr:oneCellAnchor>
    <xdr:from>
      <xdr:col>0</xdr:col>
      <xdr:colOff>0</xdr:colOff>
      <xdr:row>123</xdr:row>
      <xdr:rowOff>0</xdr:rowOff>
    </xdr:from>
    <xdr:ext cx="575309" cy="5333"/>
    <xdr:pic>
      <xdr:nvPicPr>
        <xdr:cNvPr id="2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869250"/>
          <a:ext cx="575309" cy="5333"/>
        </a:xfrm>
        <a:prstGeom prst="rect">
          <a:avLst/>
        </a:prstGeom>
      </xdr:spPr>
    </xdr:pic>
    <xdr:clientData/>
  </xdr:oneCellAnchor>
  <xdr:oneCellAnchor>
    <xdr:from>
      <xdr:col>0</xdr:col>
      <xdr:colOff>0</xdr:colOff>
      <xdr:row>123</xdr:row>
      <xdr:rowOff>0</xdr:rowOff>
    </xdr:from>
    <xdr:ext cx="575309" cy="6095"/>
    <xdr:pic>
      <xdr:nvPicPr>
        <xdr:cNvPr id="2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869250"/>
          <a:ext cx="575309" cy="6095"/>
        </a:xfrm>
        <a:prstGeom prst="rect">
          <a:avLst/>
        </a:prstGeom>
      </xdr:spPr>
    </xdr:pic>
    <xdr:clientData/>
  </xdr:oneCellAnchor>
  <xdr:oneCellAnchor>
    <xdr:from>
      <xdr:col>0</xdr:col>
      <xdr:colOff>0</xdr:colOff>
      <xdr:row>142</xdr:row>
      <xdr:rowOff>3047</xdr:rowOff>
    </xdr:from>
    <xdr:ext cx="575309" cy="5333"/>
    <xdr:pic>
      <xdr:nvPicPr>
        <xdr:cNvPr id="2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7622"/>
          <a:ext cx="575309" cy="5333"/>
        </a:xfrm>
        <a:prstGeom prst="rect">
          <a:avLst/>
        </a:prstGeom>
      </xdr:spPr>
    </xdr:pic>
    <xdr:clientData/>
  </xdr:oneCellAnchor>
  <xdr:oneCellAnchor>
    <xdr:from>
      <xdr:col>0</xdr:col>
      <xdr:colOff>0</xdr:colOff>
      <xdr:row>142</xdr:row>
      <xdr:rowOff>143255</xdr:rowOff>
    </xdr:from>
    <xdr:ext cx="575309" cy="6095"/>
    <xdr:pic>
      <xdr:nvPicPr>
        <xdr:cNvPr id="2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517830"/>
          <a:ext cx="575309" cy="6095"/>
        </a:xfrm>
        <a:prstGeom prst="rect">
          <a:avLst/>
        </a:prstGeom>
      </xdr:spPr>
    </xdr:pic>
    <xdr:clientData/>
  </xdr:oneCellAnchor>
  <xdr:oneCellAnchor>
    <xdr:from>
      <xdr:col>0</xdr:col>
      <xdr:colOff>0</xdr:colOff>
      <xdr:row>143</xdr:row>
      <xdr:rowOff>142874</xdr:rowOff>
    </xdr:from>
    <xdr:ext cx="575309" cy="5333"/>
    <xdr:pic>
      <xdr:nvPicPr>
        <xdr:cNvPr id="2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2403274"/>
          <a:ext cx="575309" cy="5333"/>
        </a:xfrm>
        <a:prstGeom prst="rect">
          <a:avLst/>
        </a:prstGeom>
      </xdr:spPr>
    </xdr:pic>
    <xdr:clientData/>
  </xdr:oneCellAnchor>
  <xdr:oneCellAnchor>
    <xdr:from>
      <xdr:col>11</xdr:col>
      <xdr:colOff>6984</xdr:colOff>
      <xdr:row>139</xdr:row>
      <xdr:rowOff>0</xdr:rowOff>
    </xdr:from>
    <xdr:ext cx="575309" cy="5333"/>
    <xdr:pic>
      <xdr:nvPicPr>
        <xdr:cNvPr id="2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5333"/>
        </a:xfrm>
        <a:prstGeom prst="rect">
          <a:avLst/>
        </a:prstGeom>
      </xdr:spPr>
    </xdr:pic>
    <xdr:clientData/>
  </xdr:oneCellAnchor>
  <xdr:oneCellAnchor>
    <xdr:from>
      <xdr:col>11</xdr:col>
      <xdr:colOff>6984</xdr:colOff>
      <xdr:row>139</xdr:row>
      <xdr:rowOff>0</xdr:rowOff>
    </xdr:from>
    <xdr:ext cx="575309" cy="6095"/>
    <xdr:pic>
      <xdr:nvPicPr>
        <xdr:cNvPr id="2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6095"/>
        </a:xfrm>
        <a:prstGeom prst="rect">
          <a:avLst/>
        </a:prstGeom>
      </xdr:spPr>
    </xdr:pic>
    <xdr:clientData/>
  </xdr:oneCellAnchor>
  <xdr:oneCellAnchor>
    <xdr:from>
      <xdr:col>11</xdr:col>
      <xdr:colOff>6984</xdr:colOff>
      <xdr:row>139</xdr:row>
      <xdr:rowOff>142874</xdr:rowOff>
    </xdr:from>
    <xdr:ext cx="575309" cy="5333"/>
    <xdr:pic>
      <xdr:nvPicPr>
        <xdr:cNvPr id="2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364924"/>
          <a:ext cx="575309" cy="5333"/>
        </a:xfrm>
        <a:prstGeom prst="rect">
          <a:avLst/>
        </a:prstGeom>
      </xdr:spPr>
    </xdr:pic>
    <xdr:clientData/>
  </xdr:oneCellAnchor>
  <xdr:oneCellAnchor>
    <xdr:from>
      <xdr:col>11</xdr:col>
      <xdr:colOff>6984</xdr:colOff>
      <xdr:row>146</xdr:row>
      <xdr:rowOff>3047</xdr:rowOff>
    </xdr:from>
    <xdr:ext cx="575309" cy="5333"/>
    <xdr:pic>
      <xdr:nvPicPr>
        <xdr:cNvPr id="2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340022"/>
          <a:ext cx="575309" cy="5333"/>
        </a:xfrm>
        <a:prstGeom prst="rect">
          <a:avLst/>
        </a:prstGeom>
      </xdr:spPr>
    </xdr:pic>
    <xdr:clientData/>
  </xdr:oneCellAnchor>
  <xdr:oneCellAnchor>
    <xdr:from>
      <xdr:col>11</xdr:col>
      <xdr:colOff>6984</xdr:colOff>
      <xdr:row>146</xdr:row>
      <xdr:rowOff>143255</xdr:rowOff>
    </xdr:from>
    <xdr:ext cx="575309" cy="6095"/>
    <xdr:pic>
      <xdr:nvPicPr>
        <xdr:cNvPr id="2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480230"/>
          <a:ext cx="575309" cy="6095"/>
        </a:xfrm>
        <a:prstGeom prst="rect">
          <a:avLst/>
        </a:prstGeom>
      </xdr:spPr>
    </xdr:pic>
    <xdr:clientData/>
  </xdr:oneCellAnchor>
  <xdr:oneCellAnchor>
    <xdr:from>
      <xdr:col>0</xdr:col>
      <xdr:colOff>0</xdr:colOff>
      <xdr:row>142</xdr:row>
      <xdr:rowOff>3047</xdr:rowOff>
    </xdr:from>
    <xdr:ext cx="575309" cy="5333"/>
    <xdr:pic>
      <xdr:nvPicPr>
        <xdr:cNvPr id="2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7622"/>
          <a:ext cx="575309" cy="5333"/>
        </a:xfrm>
        <a:prstGeom prst="rect">
          <a:avLst/>
        </a:prstGeom>
      </xdr:spPr>
    </xdr:pic>
    <xdr:clientData/>
  </xdr:oneCellAnchor>
  <xdr:oneCellAnchor>
    <xdr:from>
      <xdr:col>0</xdr:col>
      <xdr:colOff>0</xdr:colOff>
      <xdr:row>142</xdr:row>
      <xdr:rowOff>143255</xdr:rowOff>
    </xdr:from>
    <xdr:ext cx="575309" cy="6095"/>
    <xdr:pic>
      <xdr:nvPicPr>
        <xdr:cNvPr id="2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517830"/>
          <a:ext cx="575309" cy="6095"/>
        </a:xfrm>
        <a:prstGeom prst="rect">
          <a:avLst/>
        </a:prstGeom>
      </xdr:spPr>
    </xdr:pic>
    <xdr:clientData/>
  </xdr:oneCellAnchor>
  <xdr:oneCellAnchor>
    <xdr:from>
      <xdr:col>0</xdr:col>
      <xdr:colOff>0</xdr:colOff>
      <xdr:row>143</xdr:row>
      <xdr:rowOff>142874</xdr:rowOff>
    </xdr:from>
    <xdr:ext cx="575309" cy="5333"/>
    <xdr:pic>
      <xdr:nvPicPr>
        <xdr:cNvPr id="2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2403274"/>
          <a:ext cx="575309" cy="5333"/>
        </a:xfrm>
        <a:prstGeom prst="rect">
          <a:avLst/>
        </a:prstGeom>
      </xdr:spPr>
    </xdr:pic>
    <xdr:clientData/>
  </xdr:oneCellAnchor>
  <xdr:oneCellAnchor>
    <xdr:from>
      <xdr:col>11</xdr:col>
      <xdr:colOff>6984</xdr:colOff>
      <xdr:row>139</xdr:row>
      <xdr:rowOff>0</xdr:rowOff>
    </xdr:from>
    <xdr:ext cx="575309" cy="6095"/>
    <xdr:pic>
      <xdr:nvPicPr>
        <xdr:cNvPr id="2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6095"/>
        </a:xfrm>
        <a:prstGeom prst="rect">
          <a:avLst/>
        </a:prstGeom>
      </xdr:spPr>
    </xdr:pic>
    <xdr:clientData/>
  </xdr:oneCellAnchor>
  <xdr:oneCellAnchor>
    <xdr:from>
      <xdr:col>11</xdr:col>
      <xdr:colOff>6984</xdr:colOff>
      <xdr:row>146</xdr:row>
      <xdr:rowOff>3047</xdr:rowOff>
    </xdr:from>
    <xdr:ext cx="575309" cy="5333"/>
    <xdr:pic>
      <xdr:nvPicPr>
        <xdr:cNvPr id="2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340022"/>
          <a:ext cx="575309" cy="5333"/>
        </a:xfrm>
        <a:prstGeom prst="rect">
          <a:avLst/>
        </a:prstGeom>
      </xdr:spPr>
    </xdr:pic>
    <xdr:clientData/>
  </xdr:oneCellAnchor>
  <xdr:oneCellAnchor>
    <xdr:from>
      <xdr:col>11</xdr:col>
      <xdr:colOff>6984</xdr:colOff>
      <xdr:row>146</xdr:row>
      <xdr:rowOff>143255</xdr:rowOff>
    </xdr:from>
    <xdr:ext cx="575309" cy="6095"/>
    <xdr:pic>
      <xdr:nvPicPr>
        <xdr:cNvPr id="2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480230"/>
          <a:ext cx="575309" cy="6095"/>
        </a:xfrm>
        <a:prstGeom prst="rect">
          <a:avLst/>
        </a:prstGeom>
      </xdr:spPr>
    </xdr:pic>
    <xdr:clientData/>
  </xdr:oneCellAnchor>
  <xdr:oneCellAnchor>
    <xdr:from>
      <xdr:col>10</xdr:col>
      <xdr:colOff>609600</xdr:colOff>
      <xdr:row>139</xdr:row>
      <xdr:rowOff>0</xdr:rowOff>
    </xdr:from>
    <xdr:ext cx="575309" cy="5333"/>
    <xdr:pic>
      <xdr:nvPicPr>
        <xdr:cNvPr id="2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00222050"/>
          <a:ext cx="575309" cy="5333"/>
        </a:xfrm>
        <a:prstGeom prst="rect">
          <a:avLst/>
        </a:prstGeom>
      </xdr:spPr>
    </xdr:pic>
    <xdr:clientData/>
  </xdr:oneCellAnchor>
  <xdr:oneCellAnchor>
    <xdr:from>
      <xdr:col>0</xdr:col>
      <xdr:colOff>0</xdr:colOff>
      <xdr:row>145</xdr:row>
      <xdr:rowOff>3047</xdr:rowOff>
    </xdr:from>
    <xdr:ext cx="575309" cy="5333"/>
    <xdr:pic>
      <xdr:nvPicPr>
        <xdr:cNvPr id="2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044622"/>
          <a:ext cx="575309" cy="5333"/>
        </a:xfrm>
        <a:prstGeom prst="rect">
          <a:avLst/>
        </a:prstGeom>
      </xdr:spPr>
    </xdr:pic>
    <xdr:clientData/>
  </xdr:oneCellAnchor>
  <xdr:oneCellAnchor>
    <xdr:from>
      <xdr:col>0</xdr:col>
      <xdr:colOff>0</xdr:colOff>
      <xdr:row>145</xdr:row>
      <xdr:rowOff>143255</xdr:rowOff>
    </xdr:from>
    <xdr:ext cx="575309" cy="6095"/>
    <xdr:pic>
      <xdr:nvPicPr>
        <xdr:cNvPr id="2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184830"/>
          <a:ext cx="575309" cy="6095"/>
        </a:xfrm>
        <a:prstGeom prst="rect">
          <a:avLst/>
        </a:prstGeom>
      </xdr:spPr>
    </xdr:pic>
    <xdr:clientData/>
  </xdr:oneCellAnchor>
  <xdr:oneCellAnchor>
    <xdr:from>
      <xdr:col>0</xdr:col>
      <xdr:colOff>0</xdr:colOff>
      <xdr:row>141</xdr:row>
      <xdr:rowOff>3047</xdr:rowOff>
    </xdr:from>
    <xdr:ext cx="575309" cy="5333"/>
    <xdr:pic>
      <xdr:nvPicPr>
        <xdr:cNvPr id="2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091872"/>
          <a:ext cx="575309" cy="5333"/>
        </a:xfrm>
        <a:prstGeom prst="rect">
          <a:avLst/>
        </a:prstGeom>
      </xdr:spPr>
    </xdr:pic>
    <xdr:clientData/>
  </xdr:oneCellAnchor>
  <xdr:oneCellAnchor>
    <xdr:from>
      <xdr:col>0</xdr:col>
      <xdr:colOff>0</xdr:colOff>
      <xdr:row>141</xdr:row>
      <xdr:rowOff>143255</xdr:rowOff>
    </xdr:from>
    <xdr:ext cx="575309" cy="6095"/>
    <xdr:pic>
      <xdr:nvPicPr>
        <xdr:cNvPr id="2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232080"/>
          <a:ext cx="575309" cy="6095"/>
        </a:xfrm>
        <a:prstGeom prst="rect">
          <a:avLst/>
        </a:prstGeom>
      </xdr:spPr>
    </xdr:pic>
    <xdr:clientData/>
  </xdr:oneCellAnchor>
  <xdr:oneCellAnchor>
    <xdr:from>
      <xdr:col>0</xdr:col>
      <xdr:colOff>0</xdr:colOff>
      <xdr:row>142</xdr:row>
      <xdr:rowOff>0</xdr:rowOff>
    </xdr:from>
    <xdr:ext cx="575309" cy="5333"/>
    <xdr:pic>
      <xdr:nvPicPr>
        <xdr:cNvPr id="2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4575"/>
          <a:ext cx="575309" cy="5333"/>
        </a:xfrm>
        <a:prstGeom prst="rect">
          <a:avLst/>
        </a:prstGeom>
      </xdr:spPr>
    </xdr:pic>
    <xdr:clientData/>
  </xdr:oneCellAnchor>
  <xdr:oneCellAnchor>
    <xdr:from>
      <xdr:col>11</xdr:col>
      <xdr:colOff>6984</xdr:colOff>
      <xdr:row>142</xdr:row>
      <xdr:rowOff>0</xdr:rowOff>
    </xdr:from>
    <xdr:ext cx="575309" cy="5333"/>
    <xdr:pic>
      <xdr:nvPicPr>
        <xdr:cNvPr id="2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374575"/>
          <a:ext cx="575309" cy="5333"/>
        </a:xfrm>
        <a:prstGeom prst="rect">
          <a:avLst/>
        </a:prstGeom>
      </xdr:spPr>
    </xdr:pic>
    <xdr:clientData/>
  </xdr:oneCellAnchor>
  <xdr:oneCellAnchor>
    <xdr:from>
      <xdr:col>11</xdr:col>
      <xdr:colOff>6984</xdr:colOff>
      <xdr:row>142</xdr:row>
      <xdr:rowOff>0</xdr:rowOff>
    </xdr:from>
    <xdr:ext cx="575309" cy="6095"/>
    <xdr:pic>
      <xdr:nvPicPr>
        <xdr:cNvPr id="2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374575"/>
          <a:ext cx="575309" cy="6095"/>
        </a:xfrm>
        <a:prstGeom prst="rect">
          <a:avLst/>
        </a:prstGeom>
      </xdr:spPr>
    </xdr:pic>
    <xdr:clientData/>
  </xdr:oneCellAnchor>
  <xdr:oneCellAnchor>
    <xdr:from>
      <xdr:col>11</xdr:col>
      <xdr:colOff>6984</xdr:colOff>
      <xdr:row>142</xdr:row>
      <xdr:rowOff>142874</xdr:rowOff>
    </xdr:from>
    <xdr:ext cx="575309" cy="5333"/>
    <xdr:pic>
      <xdr:nvPicPr>
        <xdr:cNvPr id="2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517449"/>
          <a:ext cx="575309" cy="5333"/>
        </a:xfrm>
        <a:prstGeom prst="rect">
          <a:avLst/>
        </a:prstGeom>
      </xdr:spPr>
    </xdr:pic>
    <xdr:clientData/>
  </xdr:oneCellAnchor>
  <xdr:oneCellAnchor>
    <xdr:from>
      <xdr:col>3</xdr:col>
      <xdr:colOff>0</xdr:colOff>
      <xdr:row>145</xdr:row>
      <xdr:rowOff>3047</xdr:rowOff>
    </xdr:from>
    <xdr:ext cx="575309" cy="5333"/>
    <xdr:pic>
      <xdr:nvPicPr>
        <xdr:cNvPr id="2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04044622"/>
          <a:ext cx="575309" cy="5333"/>
        </a:xfrm>
        <a:prstGeom prst="rect">
          <a:avLst/>
        </a:prstGeom>
      </xdr:spPr>
    </xdr:pic>
    <xdr:clientData/>
  </xdr:oneCellAnchor>
  <xdr:oneCellAnchor>
    <xdr:from>
      <xdr:col>3</xdr:col>
      <xdr:colOff>0</xdr:colOff>
      <xdr:row>145</xdr:row>
      <xdr:rowOff>143255</xdr:rowOff>
    </xdr:from>
    <xdr:ext cx="575309" cy="6095"/>
    <xdr:pic>
      <xdr:nvPicPr>
        <xdr:cNvPr id="2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04184830"/>
          <a:ext cx="575309" cy="6095"/>
        </a:xfrm>
        <a:prstGeom prst="rect">
          <a:avLst/>
        </a:prstGeom>
      </xdr:spPr>
    </xdr:pic>
    <xdr:clientData/>
  </xdr:oneCellAnchor>
  <xdr:oneCellAnchor>
    <xdr:from>
      <xdr:col>0</xdr:col>
      <xdr:colOff>0</xdr:colOff>
      <xdr:row>146</xdr:row>
      <xdr:rowOff>142874</xdr:rowOff>
    </xdr:from>
    <xdr:ext cx="575309" cy="5333"/>
    <xdr:pic>
      <xdr:nvPicPr>
        <xdr:cNvPr id="2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479849"/>
          <a:ext cx="575309" cy="5333"/>
        </a:xfrm>
        <a:prstGeom prst="rect">
          <a:avLst/>
        </a:prstGeom>
      </xdr:spPr>
    </xdr:pic>
    <xdr:clientData/>
  </xdr:oneCellAnchor>
  <xdr:oneCellAnchor>
    <xdr:from>
      <xdr:col>11</xdr:col>
      <xdr:colOff>6984</xdr:colOff>
      <xdr:row>147</xdr:row>
      <xdr:rowOff>3047</xdr:rowOff>
    </xdr:from>
    <xdr:ext cx="575309" cy="5333"/>
    <xdr:pic>
      <xdr:nvPicPr>
        <xdr:cNvPr id="2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035347"/>
          <a:ext cx="575309" cy="5333"/>
        </a:xfrm>
        <a:prstGeom prst="rect">
          <a:avLst/>
        </a:prstGeom>
      </xdr:spPr>
    </xdr:pic>
    <xdr:clientData/>
  </xdr:oneCellAnchor>
  <xdr:oneCellAnchor>
    <xdr:from>
      <xdr:col>11</xdr:col>
      <xdr:colOff>6984</xdr:colOff>
      <xdr:row>147</xdr:row>
      <xdr:rowOff>143255</xdr:rowOff>
    </xdr:from>
    <xdr:ext cx="575309" cy="6095"/>
    <xdr:pic>
      <xdr:nvPicPr>
        <xdr:cNvPr id="2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175555"/>
          <a:ext cx="575309" cy="6095"/>
        </a:xfrm>
        <a:prstGeom prst="rect">
          <a:avLst/>
        </a:prstGeom>
      </xdr:spPr>
    </xdr:pic>
    <xdr:clientData/>
  </xdr:oneCellAnchor>
  <xdr:oneCellAnchor>
    <xdr:from>
      <xdr:col>11</xdr:col>
      <xdr:colOff>6984</xdr:colOff>
      <xdr:row>147</xdr:row>
      <xdr:rowOff>3047</xdr:rowOff>
    </xdr:from>
    <xdr:ext cx="575309" cy="5333"/>
    <xdr:pic>
      <xdr:nvPicPr>
        <xdr:cNvPr id="2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035347"/>
          <a:ext cx="575309" cy="5333"/>
        </a:xfrm>
        <a:prstGeom prst="rect">
          <a:avLst/>
        </a:prstGeom>
      </xdr:spPr>
    </xdr:pic>
    <xdr:clientData/>
  </xdr:oneCellAnchor>
  <xdr:oneCellAnchor>
    <xdr:from>
      <xdr:col>11</xdr:col>
      <xdr:colOff>6984</xdr:colOff>
      <xdr:row>147</xdr:row>
      <xdr:rowOff>143255</xdr:rowOff>
    </xdr:from>
    <xdr:ext cx="575309" cy="6095"/>
    <xdr:pic>
      <xdr:nvPicPr>
        <xdr:cNvPr id="2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175555"/>
          <a:ext cx="575309" cy="6095"/>
        </a:xfrm>
        <a:prstGeom prst="rect">
          <a:avLst/>
        </a:prstGeom>
      </xdr:spPr>
    </xdr:pic>
    <xdr:clientData/>
  </xdr:oneCellAnchor>
  <xdr:oneCellAnchor>
    <xdr:from>
      <xdr:col>0</xdr:col>
      <xdr:colOff>0</xdr:colOff>
      <xdr:row>147</xdr:row>
      <xdr:rowOff>142874</xdr:rowOff>
    </xdr:from>
    <xdr:ext cx="575309" cy="5333"/>
    <xdr:pic>
      <xdr:nvPicPr>
        <xdr:cNvPr id="2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6175174"/>
          <a:ext cx="575309" cy="5333"/>
        </a:xfrm>
        <a:prstGeom prst="rect">
          <a:avLst/>
        </a:prstGeom>
      </xdr:spPr>
    </xdr:pic>
    <xdr:clientData/>
  </xdr:oneCellAnchor>
  <xdr:oneCellAnchor>
    <xdr:from>
      <xdr:col>11</xdr:col>
      <xdr:colOff>6984</xdr:colOff>
      <xdr:row>148</xdr:row>
      <xdr:rowOff>3047</xdr:rowOff>
    </xdr:from>
    <xdr:ext cx="575309" cy="5333"/>
    <xdr:pic>
      <xdr:nvPicPr>
        <xdr:cNvPr id="2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730672"/>
          <a:ext cx="575309" cy="5333"/>
        </a:xfrm>
        <a:prstGeom prst="rect">
          <a:avLst/>
        </a:prstGeom>
      </xdr:spPr>
    </xdr:pic>
    <xdr:clientData/>
  </xdr:oneCellAnchor>
  <xdr:oneCellAnchor>
    <xdr:from>
      <xdr:col>11</xdr:col>
      <xdr:colOff>6984</xdr:colOff>
      <xdr:row>148</xdr:row>
      <xdr:rowOff>143255</xdr:rowOff>
    </xdr:from>
    <xdr:ext cx="575309" cy="6095"/>
    <xdr:pic>
      <xdr:nvPicPr>
        <xdr:cNvPr id="2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870880"/>
          <a:ext cx="575309" cy="6095"/>
        </a:xfrm>
        <a:prstGeom prst="rect">
          <a:avLst/>
        </a:prstGeom>
      </xdr:spPr>
    </xdr:pic>
    <xdr:clientData/>
  </xdr:oneCellAnchor>
  <xdr:oneCellAnchor>
    <xdr:from>
      <xdr:col>11</xdr:col>
      <xdr:colOff>6984</xdr:colOff>
      <xdr:row>148</xdr:row>
      <xdr:rowOff>3047</xdr:rowOff>
    </xdr:from>
    <xdr:ext cx="575309" cy="5333"/>
    <xdr:pic>
      <xdr:nvPicPr>
        <xdr:cNvPr id="2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730672"/>
          <a:ext cx="575309" cy="5333"/>
        </a:xfrm>
        <a:prstGeom prst="rect">
          <a:avLst/>
        </a:prstGeom>
      </xdr:spPr>
    </xdr:pic>
    <xdr:clientData/>
  </xdr:oneCellAnchor>
  <xdr:oneCellAnchor>
    <xdr:from>
      <xdr:col>11</xdr:col>
      <xdr:colOff>6984</xdr:colOff>
      <xdr:row>148</xdr:row>
      <xdr:rowOff>143255</xdr:rowOff>
    </xdr:from>
    <xdr:ext cx="575309" cy="6095"/>
    <xdr:pic>
      <xdr:nvPicPr>
        <xdr:cNvPr id="2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870880"/>
          <a:ext cx="575309" cy="6095"/>
        </a:xfrm>
        <a:prstGeom prst="rect">
          <a:avLst/>
        </a:prstGeom>
      </xdr:spPr>
    </xdr:pic>
    <xdr:clientData/>
  </xdr:oneCellAnchor>
  <xdr:oneCellAnchor>
    <xdr:from>
      <xdr:col>0</xdr:col>
      <xdr:colOff>0</xdr:colOff>
      <xdr:row>148</xdr:row>
      <xdr:rowOff>142874</xdr:rowOff>
    </xdr:from>
    <xdr:ext cx="575309" cy="5333"/>
    <xdr:pic>
      <xdr:nvPicPr>
        <xdr:cNvPr id="2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6870499"/>
          <a:ext cx="575309" cy="5333"/>
        </a:xfrm>
        <a:prstGeom prst="rect">
          <a:avLst/>
        </a:prstGeom>
      </xdr:spPr>
    </xdr:pic>
    <xdr:clientData/>
  </xdr:oneCellAnchor>
  <xdr:oneCellAnchor>
    <xdr:from>
      <xdr:col>0</xdr:col>
      <xdr:colOff>0</xdr:colOff>
      <xdr:row>202</xdr:row>
      <xdr:rowOff>0</xdr:rowOff>
    </xdr:from>
    <xdr:ext cx="575309" cy="5333"/>
    <xdr:pic>
      <xdr:nvPicPr>
        <xdr:cNvPr id="2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11</xdr:col>
      <xdr:colOff>6984</xdr:colOff>
      <xdr:row>202</xdr:row>
      <xdr:rowOff>0</xdr:rowOff>
    </xdr:from>
    <xdr:ext cx="575309" cy="5333"/>
    <xdr:pic>
      <xdr:nvPicPr>
        <xdr:cNvPr id="2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202</xdr:row>
      <xdr:rowOff>0</xdr:rowOff>
    </xdr:from>
    <xdr:ext cx="575309" cy="6095"/>
    <xdr:pic>
      <xdr:nvPicPr>
        <xdr:cNvPr id="2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11</xdr:col>
      <xdr:colOff>6984</xdr:colOff>
      <xdr:row>202</xdr:row>
      <xdr:rowOff>0</xdr:rowOff>
    </xdr:from>
    <xdr:ext cx="575309" cy="5333"/>
    <xdr:pic>
      <xdr:nvPicPr>
        <xdr:cNvPr id="2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211</xdr:row>
      <xdr:rowOff>3047</xdr:rowOff>
    </xdr:from>
    <xdr:ext cx="575309" cy="5333"/>
    <xdr:pic>
      <xdr:nvPicPr>
        <xdr:cNvPr id="2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161172"/>
          <a:ext cx="575309" cy="5333"/>
        </a:xfrm>
        <a:prstGeom prst="rect">
          <a:avLst/>
        </a:prstGeom>
      </xdr:spPr>
    </xdr:pic>
    <xdr:clientData/>
  </xdr:oneCellAnchor>
  <xdr:oneCellAnchor>
    <xdr:from>
      <xdr:col>11</xdr:col>
      <xdr:colOff>6984</xdr:colOff>
      <xdr:row>211</xdr:row>
      <xdr:rowOff>143255</xdr:rowOff>
    </xdr:from>
    <xdr:ext cx="575309" cy="6095"/>
    <xdr:pic>
      <xdr:nvPicPr>
        <xdr:cNvPr id="2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301380"/>
          <a:ext cx="575309" cy="6095"/>
        </a:xfrm>
        <a:prstGeom prst="rect">
          <a:avLst/>
        </a:prstGeom>
      </xdr:spPr>
    </xdr:pic>
    <xdr:clientData/>
  </xdr:oneCellAnchor>
  <xdr:oneCellAnchor>
    <xdr:from>
      <xdr:col>0</xdr:col>
      <xdr:colOff>0</xdr:colOff>
      <xdr:row>202</xdr:row>
      <xdr:rowOff>0</xdr:rowOff>
    </xdr:from>
    <xdr:ext cx="575309" cy="5333"/>
    <xdr:pic>
      <xdr:nvPicPr>
        <xdr:cNvPr id="2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11</xdr:col>
      <xdr:colOff>6984</xdr:colOff>
      <xdr:row>202</xdr:row>
      <xdr:rowOff>0</xdr:rowOff>
    </xdr:from>
    <xdr:ext cx="575309" cy="5333"/>
    <xdr:pic>
      <xdr:nvPicPr>
        <xdr:cNvPr id="2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202</xdr:row>
      <xdr:rowOff>0</xdr:rowOff>
    </xdr:from>
    <xdr:ext cx="575309" cy="6095"/>
    <xdr:pic>
      <xdr:nvPicPr>
        <xdr:cNvPr id="2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11</xdr:col>
      <xdr:colOff>6984</xdr:colOff>
      <xdr:row>202</xdr:row>
      <xdr:rowOff>0</xdr:rowOff>
    </xdr:from>
    <xdr:ext cx="575309" cy="5333"/>
    <xdr:pic>
      <xdr:nvPicPr>
        <xdr:cNvPr id="2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211</xdr:row>
      <xdr:rowOff>3047</xdr:rowOff>
    </xdr:from>
    <xdr:ext cx="575309" cy="5333"/>
    <xdr:pic>
      <xdr:nvPicPr>
        <xdr:cNvPr id="2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161172"/>
          <a:ext cx="575309" cy="5333"/>
        </a:xfrm>
        <a:prstGeom prst="rect">
          <a:avLst/>
        </a:prstGeom>
      </xdr:spPr>
    </xdr:pic>
    <xdr:clientData/>
  </xdr:oneCellAnchor>
  <xdr:oneCellAnchor>
    <xdr:from>
      <xdr:col>11</xdr:col>
      <xdr:colOff>6984</xdr:colOff>
      <xdr:row>211</xdr:row>
      <xdr:rowOff>143255</xdr:rowOff>
    </xdr:from>
    <xdr:ext cx="575309" cy="6095"/>
    <xdr:pic>
      <xdr:nvPicPr>
        <xdr:cNvPr id="2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301380"/>
          <a:ext cx="575309" cy="6095"/>
        </a:xfrm>
        <a:prstGeom prst="rect">
          <a:avLst/>
        </a:prstGeom>
      </xdr:spPr>
    </xdr:pic>
    <xdr:clientData/>
  </xdr:oneCellAnchor>
  <xdr:oneCellAnchor>
    <xdr:from>
      <xdr:col>0</xdr:col>
      <xdr:colOff>0</xdr:colOff>
      <xdr:row>202</xdr:row>
      <xdr:rowOff>0</xdr:rowOff>
    </xdr:from>
    <xdr:ext cx="575309" cy="5333"/>
    <xdr:pic>
      <xdr:nvPicPr>
        <xdr:cNvPr id="2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0</xdr:col>
      <xdr:colOff>0</xdr:colOff>
      <xdr:row>202</xdr:row>
      <xdr:rowOff>0</xdr:rowOff>
    </xdr:from>
    <xdr:ext cx="575309" cy="6095"/>
    <xdr:pic>
      <xdr:nvPicPr>
        <xdr:cNvPr id="2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6095"/>
        </a:xfrm>
        <a:prstGeom prst="rect">
          <a:avLst/>
        </a:prstGeom>
      </xdr:spPr>
    </xdr:pic>
    <xdr:clientData/>
  </xdr:oneCellAnchor>
  <xdr:oneCellAnchor>
    <xdr:from>
      <xdr:col>0</xdr:col>
      <xdr:colOff>0</xdr:colOff>
      <xdr:row>202</xdr:row>
      <xdr:rowOff>0</xdr:rowOff>
    </xdr:from>
    <xdr:ext cx="575309" cy="5333"/>
    <xdr:pic>
      <xdr:nvPicPr>
        <xdr:cNvPr id="2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0</xdr:col>
      <xdr:colOff>0</xdr:colOff>
      <xdr:row>210</xdr:row>
      <xdr:rowOff>0</xdr:rowOff>
    </xdr:from>
    <xdr:ext cx="575309" cy="5333"/>
    <xdr:pic>
      <xdr:nvPicPr>
        <xdr:cNvPr id="2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396125"/>
          <a:ext cx="575309" cy="5333"/>
        </a:xfrm>
        <a:prstGeom prst="rect">
          <a:avLst/>
        </a:prstGeom>
      </xdr:spPr>
    </xdr:pic>
    <xdr:clientData/>
  </xdr:oneCellAnchor>
  <xdr:oneCellAnchor>
    <xdr:from>
      <xdr:col>0</xdr:col>
      <xdr:colOff>0</xdr:colOff>
      <xdr:row>210</xdr:row>
      <xdr:rowOff>0</xdr:rowOff>
    </xdr:from>
    <xdr:ext cx="575309" cy="6095"/>
    <xdr:pic>
      <xdr:nvPicPr>
        <xdr:cNvPr id="2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396125"/>
          <a:ext cx="575309" cy="6095"/>
        </a:xfrm>
        <a:prstGeom prst="rect">
          <a:avLst/>
        </a:prstGeom>
      </xdr:spPr>
    </xdr:pic>
    <xdr:clientData/>
  </xdr:oneCellAnchor>
  <xdr:oneCellAnchor>
    <xdr:from>
      <xdr:col>0</xdr:col>
      <xdr:colOff>0</xdr:colOff>
      <xdr:row>210</xdr:row>
      <xdr:rowOff>142874</xdr:rowOff>
    </xdr:from>
    <xdr:ext cx="575309" cy="5333"/>
    <xdr:pic>
      <xdr:nvPicPr>
        <xdr:cNvPr id="2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538999"/>
          <a:ext cx="575309" cy="5333"/>
        </a:xfrm>
        <a:prstGeom prst="rect">
          <a:avLst/>
        </a:prstGeom>
      </xdr:spPr>
    </xdr:pic>
    <xdr:clientData/>
  </xdr:oneCellAnchor>
  <xdr:oneCellAnchor>
    <xdr:from>
      <xdr:col>11</xdr:col>
      <xdr:colOff>6984</xdr:colOff>
      <xdr:row>204</xdr:row>
      <xdr:rowOff>3047</xdr:rowOff>
    </xdr:from>
    <xdr:ext cx="575309" cy="5333"/>
    <xdr:pic>
      <xdr:nvPicPr>
        <xdr:cNvPr id="2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912772"/>
          <a:ext cx="575309" cy="5333"/>
        </a:xfrm>
        <a:prstGeom prst="rect">
          <a:avLst/>
        </a:prstGeom>
      </xdr:spPr>
    </xdr:pic>
    <xdr:clientData/>
  </xdr:oneCellAnchor>
  <xdr:oneCellAnchor>
    <xdr:from>
      <xdr:col>11</xdr:col>
      <xdr:colOff>6984</xdr:colOff>
      <xdr:row>204</xdr:row>
      <xdr:rowOff>143255</xdr:rowOff>
    </xdr:from>
    <xdr:ext cx="575309" cy="6095"/>
    <xdr:pic>
      <xdr:nvPicPr>
        <xdr:cNvPr id="3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6052980"/>
          <a:ext cx="575309" cy="6095"/>
        </a:xfrm>
        <a:prstGeom prst="rect">
          <a:avLst/>
        </a:prstGeom>
      </xdr:spPr>
    </xdr:pic>
    <xdr:clientData/>
  </xdr:oneCellAnchor>
  <xdr:oneCellAnchor>
    <xdr:from>
      <xdr:col>11</xdr:col>
      <xdr:colOff>6984</xdr:colOff>
      <xdr:row>205</xdr:row>
      <xdr:rowOff>142874</xdr:rowOff>
    </xdr:from>
    <xdr:ext cx="575309" cy="5333"/>
    <xdr:pic>
      <xdr:nvPicPr>
        <xdr:cNvPr id="3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6347874"/>
          <a:ext cx="575309" cy="5333"/>
        </a:xfrm>
        <a:prstGeom prst="rect">
          <a:avLst/>
        </a:prstGeom>
      </xdr:spPr>
    </xdr:pic>
    <xdr:clientData/>
  </xdr:oneCellAnchor>
  <xdr:oneCellAnchor>
    <xdr:from>
      <xdr:col>11</xdr:col>
      <xdr:colOff>6984</xdr:colOff>
      <xdr:row>202</xdr:row>
      <xdr:rowOff>0</xdr:rowOff>
    </xdr:from>
    <xdr:ext cx="575309" cy="5333"/>
    <xdr:pic>
      <xdr:nvPicPr>
        <xdr:cNvPr id="30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202</xdr:row>
      <xdr:rowOff>0</xdr:rowOff>
    </xdr:from>
    <xdr:ext cx="575309" cy="6095"/>
    <xdr:pic>
      <xdr:nvPicPr>
        <xdr:cNvPr id="3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0</xdr:col>
      <xdr:colOff>0</xdr:colOff>
      <xdr:row>211</xdr:row>
      <xdr:rowOff>0</xdr:rowOff>
    </xdr:from>
    <xdr:ext cx="575309" cy="5333"/>
    <xdr:pic>
      <xdr:nvPicPr>
        <xdr:cNvPr id="3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58125"/>
          <a:ext cx="575309" cy="5333"/>
        </a:xfrm>
        <a:prstGeom prst="rect">
          <a:avLst/>
        </a:prstGeom>
      </xdr:spPr>
    </xdr:pic>
    <xdr:clientData/>
  </xdr:oneCellAnchor>
  <xdr:oneCellAnchor>
    <xdr:from>
      <xdr:col>0</xdr:col>
      <xdr:colOff>0</xdr:colOff>
      <xdr:row>211</xdr:row>
      <xdr:rowOff>0</xdr:rowOff>
    </xdr:from>
    <xdr:ext cx="575309" cy="6095"/>
    <xdr:pic>
      <xdr:nvPicPr>
        <xdr:cNvPr id="3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58125"/>
          <a:ext cx="575309" cy="6095"/>
        </a:xfrm>
        <a:prstGeom prst="rect">
          <a:avLst/>
        </a:prstGeom>
      </xdr:spPr>
    </xdr:pic>
    <xdr:clientData/>
  </xdr:oneCellAnchor>
  <xdr:oneCellAnchor>
    <xdr:from>
      <xdr:col>0</xdr:col>
      <xdr:colOff>0</xdr:colOff>
      <xdr:row>211</xdr:row>
      <xdr:rowOff>142874</xdr:rowOff>
    </xdr:from>
    <xdr:ext cx="575309" cy="5333"/>
    <xdr:pic>
      <xdr:nvPicPr>
        <xdr:cNvPr id="3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300999"/>
          <a:ext cx="575309" cy="5333"/>
        </a:xfrm>
        <a:prstGeom prst="rect">
          <a:avLst/>
        </a:prstGeom>
      </xdr:spPr>
    </xdr:pic>
    <xdr:clientData/>
  </xdr:oneCellAnchor>
  <xdr:oneCellAnchor>
    <xdr:from>
      <xdr:col>11</xdr:col>
      <xdr:colOff>6984</xdr:colOff>
      <xdr:row>307</xdr:row>
      <xdr:rowOff>3047</xdr:rowOff>
    </xdr:from>
    <xdr:ext cx="575309" cy="5333"/>
    <xdr:pic>
      <xdr:nvPicPr>
        <xdr:cNvPr id="3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2596047"/>
          <a:ext cx="575309" cy="5333"/>
        </a:xfrm>
        <a:prstGeom prst="rect">
          <a:avLst/>
        </a:prstGeom>
      </xdr:spPr>
    </xdr:pic>
    <xdr:clientData/>
  </xdr:oneCellAnchor>
  <xdr:oneCellAnchor>
    <xdr:from>
      <xdr:col>11</xdr:col>
      <xdr:colOff>6984</xdr:colOff>
      <xdr:row>307</xdr:row>
      <xdr:rowOff>143255</xdr:rowOff>
    </xdr:from>
    <xdr:ext cx="575309" cy="6095"/>
    <xdr:pic>
      <xdr:nvPicPr>
        <xdr:cNvPr id="3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2736255"/>
          <a:ext cx="575309" cy="6095"/>
        </a:xfrm>
        <a:prstGeom prst="rect">
          <a:avLst/>
        </a:prstGeom>
      </xdr:spPr>
    </xdr:pic>
    <xdr:clientData/>
  </xdr:oneCellAnchor>
  <xdr:oneCellAnchor>
    <xdr:from>
      <xdr:col>11</xdr:col>
      <xdr:colOff>6984</xdr:colOff>
      <xdr:row>308</xdr:row>
      <xdr:rowOff>142874</xdr:rowOff>
    </xdr:from>
    <xdr:ext cx="575309" cy="5333"/>
    <xdr:pic>
      <xdr:nvPicPr>
        <xdr:cNvPr id="3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3002574"/>
          <a:ext cx="575309" cy="5333"/>
        </a:xfrm>
        <a:prstGeom prst="rect">
          <a:avLst/>
        </a:prstGeom>
      </xdr:spPr>
    </xdr:pic>
    <xdr:clientData/>
  </xdr:oneCellAnchor>
  <xdr:oneCellAnchor>
    <xdr:from>
      <xdr:col>11</xdr:col>
      <xdr:colOff>6984</xdr:colOff>
      <xdr:row>355</xdr:row>
      <xdr:rowOff>0</xdr:rowOff>
    </xdr:from>
    <xdr:ext cx="575309" cy="5333"/>
    <xdr:pic>
      <xdr:nvPicPr>
        <xdr:cNvPr id="3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668372"/>
          <a:ext cx="575309" cy="5333"/>
        </a:xfrm>
        <a:prstGeom prst="rect">
          <a:avLst/>
        </a:prstGeom>
      </xdr:spPr>
    </xdr:pic>
    <xdr:clientData/>
  </xdr:oneCellAnchor>
  <xdr:oneCellAnchor>
    <xdr:from>
      <xdr:col>11</xdr:col>
      <xdr:colOff>6984</xdr:colOff>
      <xdr:row>355</xdr:row>
      <xdr:rowOff>0</xdr:rowOff>
    </xdr:from>
    <xdr:ext cx="575309" cy="6095"/>
    <xdr:pic>
      <xdr:nvPicPr>
        <xdr:cNvPr id="3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808580"/>
          <a:ext cx="575309" cy="6095"/>
        </a:xfrm>
        <a:prstGeom prst="rect">
          <a:avLst/>
        </a:prstGeom>
      </xdr:spPr>
    </xdr:pic>
    <xdr:clientData/>
  </xdr:oneCellAnchor>
  <xdr:oneCellAnchor>
    <xdr:from>
      <xdr:col>11</xdr:col>
      <xdr:colOff>6984</xdr:colOff>
      <xdr:row>355</xdr:row>
      <xdr:rowOff>0</xdr:rowOff>
    </xdr:from>
    <xdr:ext cx="575309" cy="5333"/>
    <xdr:pic>
      <xdr:nvPicPr>
        <xdr:cNvPr id="3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970124"/>
          <a:ext cx="575309" cy="5333"/>
        </a:xfrm>
        <a:prstGeom prst="rect">
          <a:avLst/>
        </a:prstGeom>
      </xdr:spPr>
    </xdr:pic>
    <xdr:clientData/>
  </xdr:oneCellAnchor>
  <xdr:oneCellAnchor>
    <xdr:from>
      <xdr:col>11</xdr:col>
      <xdr:colOff>6984</xdr:colOff>
      <xdr:row>355</xdr:row>
      <xdr:rowOff>0</xdr:rowOff>
    </xdr:from>
    <xdr:ext cx="575309" cy="5333"/>
    <xdr:pic>
      <xdr:nvPicPr>
        <xdr:cNvPr id="3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529622"/>
          <a:ext cx="575309" cy="5333"/>
        </a:xfrm>
        <a:prstGeom prst="rect">
          <a:avLst/>
        </a:prstGeom>
      </xdr:spPr>
    </xdr:pic>
    <xdr:clientData/>
  </xdr:oneCellAnchor>
  <xdr:oneCellAnchor>
    <xdr:from>
      <xdr:col>11</xdr:col>
      <xdr:colOff>6984</xdr:colOff>
      <xdr:row>355</xdr:row>
      <xdr:rowOff>0</xdr:rowOff>
    </xdr:from>
    <xdr:ext cx="575309" cy="6095"/>
    <xdr:pic>
      <xdr:nvPicPr>
        <xdr:cNvPr id="3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669830"/>
          <a:ext cx="575309" cy="6095"/>
        </a:xfrm>
        <a:prstGeom prst="rect">
          <a:avLst/>
        </a:prstGeom>
      </xdr:spPr>
    </xdr:pic>
    <xdr:clientData/>
  </xdr:oneCellAnchor>
  <xdr:oneCellAnchor>
    <xdr:from>
      <xdr:col>11</xdr:col>
      <xdr:colOff>6984</xdr:colOff>
      <xdr:row>355</xdr:row>
      <xdr:rowOff>0</xdr:rowOff>
    </xdr:from>
    <xdr:ext cx="575309" cy="5333"/>
    <xdr:pic>
      <xdr:nvPicPr>
        <xdr:cNvPr id="3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831374"/>
          <a:ext cx="575309" cy="5333"/>
        </a:xfrm>
        <a:prstGeom prst="rect">
          <a:avLst/>
        </a:prstGeom>
      </xdr:spPr>
    </xdr:pic>
    <xdr:clientData/>
  </xdr:oneCellAnchor>
  <xdr:oneCellAnchor>
    <xdr:from>
      <xdr:col>11</xdr:col>
      <xdr:colOff>6984</xdr:colOff>
      <xdr:row>325</xdr:row>
      <xdr:rowOff>3047</xdr:rowOff>
    </xdr:from>
    <xdr:ext cx="575309" cy="5333"/>
    <xdr:pic>
      <xdr:nvPicPr>
        <xdr:cNvPr id="3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2786547"/>
          <a:ext cx="575309" cy="5333"/>
        </a:xfrm>
        <a:prstGeom prst="rect">
          <a:avLst/>
        </a:prstGeom>
      </xdr:spPr>
    </xdr:pic>
    <xdr:clientData/>
  </xdr:oneCellAnchor>
  <xdr:oneCellAnchor>
    <xdr:from>
      <xdr:col>11</xdr:col>
      <xdr:colOff>6984</xdr:colOff>
      <xdr:row>325</xdr:row>
      <xdr:rowOff>143255</xdr:rowOff>
    </xdr:from>
    <xdr:ext cx="575309" cy="6095"/>
    <xdr:pic>
      <xdr:nvPicPr>
        <xdr:cNvPr id="3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2926755"/>
          <a:ext cx="575309" cy="6095"/>
        </a:xfrm>
        <a:prstGeom prst="rect">
          <a:avLst/>
        </a:prstGeom>
      </xdr:spPr>
    </xdr:pic>
    <xdr:clientData/>
  </xdr:oneCellAnchor>
  <xdr:oneCellAnchor>
    <xdr:from>
      <xdr:col>11</xdr:col>
      <xdr:colOff>6984</xdr:colOff>
      <xdr:row>326</xdr:row>
      <xdr:rowOff>142874</xdr:rowOff>
    </xdr:from>
    <xdr:ext cx="575309" cy="5333"/>
    <xdr:pic>
      <xdr:nvPicPr>
        <xdr:cNvPr id="3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3088299"/>
          <a:ext cx="575309" cy="5333"/>
        </a:xfrm>
        <a:prstGeom prst="rect">
          <a:avLst/>
        </a:prstGeom>
      </xdr:spPr>
    </xdr:pic>
    <xdr:clientData/>
  </xdr:oneCellAnchor>
  <xdr:oneCellAnchor>
    <xdr:from>
      <xdr:col>3</xdr:col>
      <xdr:colOff>0</xdr:colOff>
      <xdr:row>355</xdr:row>
      <xdr:rowOff>0</xdr:rowOff>
    </xdr:from>
    <xdr:ext cx="575309" cy="5333"/>
    <xdr:pic>
      <xdr:nvPicPr>
        <xdr:cNvPr id="3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28647697"/>
          <a:ext cx="575309" cy="5333"/>
        </a:xfrm>
        <a:prstGeom prst="rect">
          <a:avLst/>
        </a:prstGeom>
      </xdr:spPr>
    </xdr:pic>
    <xdr:clientData/>
  </xdr:oneCellAnchor>
  <xdr:oneCellAnchor>
    <xdr:from>
      <xdr:col>3</xdr:col>
      <xdr:colOff>0</xdr:colOff>
      <xdr:row>355</xdr:row>
      <xdr:rowOff>0</xdr:rowOff>
    </xdr:from>
    <xdr:ext cx="575309" cy="6095"/>
    <xdr:pic>
      <xdr:nvPicPr>
        <xdr:cNvPr id="3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28787905"/>
          <a:ext cx="575309" cy="6095"/>
        </a:xfrm>
        <a:prstGeom prst="rect">
          <a:avLst/>
        </a:prstGeom>
      </xdr:spPr>
    </xdr:pic>
    <xdr:clientData/>
  </xdr:oneCellAnchor>
  <xdr:oneCellAnchor>
    <xdr:from>
      <xdr:col>0</xdr:col>
      <xdr:colOff>0</xdr:colOff>
      <xdr:row>355</xdr:row>
      <xdr:rowOff>0</xdr:rowOff>
    </xdr:from>
    <xdr:ext cx="575309" cy="5333"/>
    <xdr:pic>
      <xdr:nvPicPr>
        <xdr:cNvPr id="3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9797174"/>
          <a:ext cx="575309" cy="5333"/>
        </a:xfrm>
        <a:prstGeom prst="rect">
          <a:avLst/>
        </a:prstGeom>
      </xdr:spPr>
    </xdr:pic>
    <xdr:clientData/>
  </xdr:oneCellAnchor>
  <xdr:oneCellAnchor>
    <xdr:from>
      <xdr:col>11</xdr:col>
      <xdr:colOff>6984</xdr:colOff>
      <xdr:row>355</xdr:row>
      <xdr:rowOff>0</xdr:rowOff>
    </xdr:from>
    <xdr:ext cx="575309" cy="5333"/>
    <xdr:pic>
      <xdr:nvPicPr>
        <xdr:cNvPr id="3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5837822"/>
          <a:ext cx="575309" cy="5333"/>
        </a:xfrm>
        <a:prstGeom prst="rect">
          <a:avLst/>
        </a:prstGeom>
      </xdr:spPr>
    </xdr:pic>
    <xdr:clientData/>
  </xdr:oneCellAnchor>
  <xdr:oneCellAnchor>
    <xdr:from>
      <xdr:col>11</xdr:col>
      <xdr:colOff>6984</xdr:colOff>
      <xdr:row>355</xdr:row>
      <xdr:rowOff>0</xdr:rowOff>
    </xdr:from>
    <xdr:ext cx="575309" cy="6095"/>
    <xdr:pic>
      <xdr:nvPicPr>
        <xdr:cNvPr id="3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5978030"/>
          <a:ext cx="575309" cy="6095"/>
        </a:xfrm>
        <a:prstGeom prst="rect">
          <a:avLst/>
        </a:prstGeom>
      </xdr:spPr>
    </xdr:pic>
    <xdr:clientData/>
  </xdr:oneCellAnchor>
  <xdr:oneCellAnchor>
    <xdr:from>
      <xdr:col>11</xdr:col>
      <xdr:colOff>6984</xdr:colOff>
      <xdr:row>355</xdr:row>
      <xdr:rowOff>0</xdr:rowOff>
    </xdr:from>
    <xdr:ext cx="575309" cy="5333"/>
    <xdr:pic>
      <xdr:nvPicPr>
        <xdr:cNvPr id="3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6139574"/>
          <a:ext cx="575309" cy="5333"/>
        </a:xfrm>
        <a:prstGeom prst="rect">
          <a:avLst/>
        </a:prstGeom>
      </xdr:spPr>
    </xdr:pic>
    <xdr:clientData/>
  </xdr:oneCellAnchor>
  <xdr:oneCellAnchor>
    <xdr:from>
      <xdr:col>8</xdr:col>
      <xdr:colOff>571500</xdr:colOff>
      <xdr:row>105</xdr:row>
      <xdr:rowOff>962405</xdr:rowOff>
    </xdr:from>
    <xdr:ext cx="575309" cy="6095"/>
    <xdr:pic>
      <xdr:nvPicPr>
        <xdr:cNvPr id="3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45710855"/>
          <a:ext cx="575309" cy="6095"/>
        </a:xfrm>
        <a:prstGeom prst="rect">
          <a:avLst/>
        </a:prstGeom>
      </xdr:spPr>
    </xdr:pic>
    <xdr:clientData/>
  </xdr:oneCellAnchor>
  <xdr:oneCellAnchor>
    <xdr:from>
      <xdr:col>8</xdr:col>
      <xdr:colOff>571500</xdr:colOff>
      <xdr:row>105</xdr:row>
      <xdr:rowOff>962405</xdr:rowOff>
    </xdr:from>
    <xdr:ext cx="575309" cy="6095"/>
    <xdr:pic>
      <xdr:nvPicPr>
        <xdr:cNvPr id="3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45710855"/>
          <a:ext cx="575309" cy="6095"/>
        </a:xfrm>
        <a:prstGeom prst="rect">
          <a:avLst/>
        </a:prstGeom>
      </xdr:spPr>
    </xdr:pic>
    <xdr:clientData/>
  </xdr:oneCellAnchor>
  <xdr:oneCellAnchor>
    <xdr:from>
      <xdr:col>8</xdr:col>
      <xdr:colOff>571500</xdr:colOff>
      <xdr:row>120</xdr:row>
      <xdr:rowOff>962405</xdr:rowOff>
    </xdr:from>
    <xdr:ext cx="575309" cy="6095"/>
    <xdr:pic>
      <xdr:nvPicPr>
        <xdr:cNvPr id="3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2492655"/>
          <a:ext cx="575309" cy="6095"/>
        </a:xfrm>
        <a:prstGeom prst="rect">
          <a:avLst/>
        </a:prstGeom>
      </xdr:spPr>
    </xdr:pic>
    <xdr:clientData/>
  </xdr:oneCellAnchor>
  <xdr:oneCellAnchor>
    <xdr:from>
      <xdr:col>8</xdr:col>
      <xdr:colOff>571500</xdr:colOff>
      <xdr:row>120</xdr:row>
      <xdr:rowOff>962405</xdr:rowOff>
    </xdr:from>
    <xdr:ext cx="575309" cy="6095"/>
    <xdr:pic>
      <xdr:nvPicPr>
        <xdr:cNvPr id="3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2492655"/>
          <a:ext cx="575309" cy="6095"/>
        </a:xfrm>
        <a:prstGeom prst="rect">
          <a:avLst/>
        </a:prstGeom>
      </xdr:spPr>
    </xdr:pic>
    <xdr:clientData/>
  </xdr:oneCellAnchor>
  <xdr:oneCellAnchor>
    <xdr:from>
      <xdr:col>4</xdr:col>
      <xdr:colOff>571500</xdr:colOff>
      <xdr:row>120</xdr:row>
      <xdr:rowOff>962405</xdr:rowOff>
    </xdr:from>
    <xdr:ext cx="575309" cy="6095"/>
    <xdr:pic>
      <xdr:nvPicPr>
        <xdr:cNvPr id="3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8750580"/>
          <a:ext cx="575309" cy="6095"/>
        </a:xfrm>
        <a:prstGeom prst="rect">
          <a:avLst/>
        </a:prstGeom>
      </xdr:spPr>
    </xdr:pic>
    <xdr:clientData/>
  </xdr:oneCellAnchor>
  <xdr:oneCellAnchor>
    <xdr:from>
      <xdr:col>4</xdr:col>
      <xdr:colOff>571500</xdr:colOff>
      <xdr:row>120</xdr:row>
      <xdr:rowOff>962405</xdr:rowOff>
    </xdr:from>
    <xdr:ext cx="575309" cy="6095"/>
    <xdr:pic>
      <xdr:nvPicPr>
        <xdr:cNvPr id="3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8750580"/>
          <a:ext cx="575309" cy="6095"/>
        </a:xfrm>
        <a:prstGeom prst="rect">
          <a:avLst/>
        </a:prstGeom>
      </xdr:spPr>
    </xdr:pic>
    <xdr:clientData/>
  </xdr:oneCellAnchor>
  <xdr:oneCellAnchor>
    <xdr:from>
      <xdr:col>0</xdr:col>
      <xdr:colOff>0</xdr:colOff>
      <xdr:row>184</xdr:row>
      <xdr:rowOff>0</xdr:rowOff>
    </xdr:from>
    <xdr:ext cx="575309" cy="5333"/>
    <xdr:pic>
      <xdr:nvPicPr>
        <xdr:cNvPr id="3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184</xdr:row>
      <xdr:rowOff>0</xdr:rowOff>
    </xdr:from>
    <xdr:ext cx="575309" cy="6095"/>
    <xdr:pic>
      <xdr:nvPicPr>
        <xdr:cNvPr id="3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6095"/>
        </a:xfrm>
        <a:prstGeom prst="rect">
          <a:avLst/>
        </a:prstGeom>
      </xdr:spPr>
    </xdr:pic>
    <xdr:clientData/>
  </xdr:oneCellAnchor>
  <xdr:oneCellAnchor>
    <xdr:from>
      <xdr:col>0</xdr:col>
      <xdr:colOff>0</xdr:colOff>
      <xdr:row>184</xdr:row>
      <xdr:rowOff>0</xdr:rowOff>
    </xdr:from>
    <xdr:ext cx="575309" cy="5333"/>
    <xdr:pic>
      <xdr:nvPicPr>
        <xdr:cNvPr id="3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184</xdr:row>
      <xdr:rowOff>0</xdr:rowOff>
    </xdr:from>
    <xdr:ext cx="575309" cy="5333"/>
    <xdr:pic>
      <xdr:nvPicPr>
        <xdr:cNvPr id="3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184</xdr:row>
      <xdr:rowOff>0</xdr:rowOff>
    </xdr:from>
    <xdr:ext cx="575309" cy="6095"/>
    <xdr:pic>
      <xdr:nvPicPr>
        <xdr:cNvPr id="3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6095"/>
        </a:xfrm>
        <a:prstGeom prst="rect">
          <a:avLst/>
        </a:prstGeom>
      </xdr:spPr>
    </xdr:pic>
    <xdr:clientData/>
  </xdr:oneCellAnchor>
  <xdr:oneCellAnchor>
    <xdr:from>
      <xdr:col>0</xdr:col>
      <xdr:colOff>0</xdr:colOff>
      <xdr:row>184</xdr:row>
      <xdr:rowOff>0</xdr:rowOff>
    </xdr:from>
    <xdr:ext cx="575309" cy="5333"/>
    <xdr:pic>
      <xdr:nvPicPr>
        <xdr:cNvPr id="3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184</xdr:row>
      <xdr:rowOff>0</xdr:rowOff>
    </xdr:from>
    <xdr:ext cx="575309" cy="5333"/>
    <xdr:pic>
      <xdr:nvPicPr>
        <xdr:cNvPr id="3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363299"/>
          <a:ext cx="575309" cy="5333"/>
        </a:xfrm>
        <a:prstGeom prst="rect">
          <a:avLst/>
        </a:prstGeom>
      </xdr:spPr>
    </xdr:pic>
    <xdr:clientData/>
  </xdr:oneCellAnchor>
  <xdr:oneCellAnchor>
    <xdr:from>
      <xdr:col>11</xdr:col>
      <xdr:colOff>6984</xdr:colOff>
      <xdr:row>358</xdr:row>
      <xdr:rowOff>3047</xdr:rowOff>
    </xdr:from>
    <xdr:ext cx="575309" cy="5333"/>
    <xdr:pic>
      <xdr:nvPicPr>
        <xdr:cNvPr id="3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3638797"/>
          <a:ext cx="575309" cy="5333"/>
        </a:xfrm>
        <a:prstGeom prst="rect">
          <a:avLst/>
        </a:prstGeom>
      </xdr:spPr>
    </xdr:pic>
    <xdr:clientData/>
  </xdr:oneCellAnchor>
  <xdr:oneCellAnchor>
    <xdr:from>
      <xdr:col>11</xdr:col>
      <xdr:colOff>6984</xdr:colOff>
      <xdr:row>358</xdr:row>
      <xdr:rowOff>143255</xdr:rowOff>
    </xdr:from>
    <xdr:ext cx="575309" cy="6095"/>
    <xdr:pic>
      <xdr:nvPicPr>
        <xdr:cNvPr id="3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3779005"/>
          <a:ext cx="575309" cy="6095"/>
        </a:xfrm>
        <a:prstGeom prst="rect">
          <a:avLst/>
        </a:prstGeom>
      </xdr:spPr>
    </xdr:pic>
    <xdr:clientData/>
  </xdr:oneCellAnchor>
  <xdr:oneCellAnchor>
    <xdr:from>
      <xdr:col>11</xdr:col>
      <xdr:colOff>6984</xdr:colOff>
      <xdr:row>359</xdr:row>
      <xdr:rowOff>142874</xdr:rowOff>
    </xdr:from>
    <xdr:ext cx="575309" cy="5333"/>
    <xdr:pic>
      <xdr:nvPicPr>
        <xdr:cNvPr id="3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4064374"/>
          <a:ext cx="575309" cy="5333"/>
        </a:xfrm>
        <a:prstGeom prst="rect">
          <a:avLst/>
        </a:prstGeom>
      </xdr:spPr>
    </xdr:pic>
    <xdr:clientData/>
  </xdr:oneCellAnchor>
  <xdr:oneCellAnchor>
    <xdr:from>
      <xdr:col>3</xdr:col>
      <xdr:colOff>0</xdr:colOff>
      <xdr:row>215</xdr:row>
      <xdr:rowOff>3047</xdr:rowOff>
    </xdr:from>
    <xdr:ext cx="575309" cy="5333"/>
    <xdr:pic>
      <xdr:nvPicPr>
        <xdr:cNvPr id="3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164452172"/>
          <a:ext cx="575309" cy="5333"/>
        </a:xfrm>
        <a:prstGeom prst="rect">
          <a:avLst/>
        </a:prstGeom>
      </xdr:spPr>
    </xdr:pic>
    <xdr:clientData/>
  </xdr:oneCellAnchor>
  <xdr:oneCellAnchor>
    <xdr:from>
      <xdr:col>3</xdr:col>
      <xdr:colOff>0</xdr:colOff>
      <xdr:row>215</xdr:row>
      <xdr:rowOff>143255</xdr:rowOff>
    </xdr:from>
    <xdr:ext cx="575309" cy="6095"/>
    <xdr:pic>
      <xdr:nvPicPr>
        <xdr:cNvPr id="3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164592380"/>
          <a:ext cx="575309" cy="6095"/>
        </a:xfrm>
        <a:prstGeom prst="rect">
          <a:avLst/>
        </a:prstGeom>
      </xdr:spPr>
    </xdr:pic>
    <xdr:clientData/>
  </xdr:oneCellAnchor>
  <xdr:oneCellAnchor>
    <xdr:from>
      <xdr:col>0</xdr:col>
      <xdr:colOff>0</xdr:colOff>
      <xdr:row>217</xdr:row>
      <xdr:rowOff>142874</xdr:rowOff>
    </xdr:from>
    <xdr:ext cx="575309" cy="5333"/>
    <xdr:pic>
      <xdr:nvPicPr>
        <xdr:cNvPr id="3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6001699"/>
          <a:ext cx="575309" cy="533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82" workbookViewId="0">
      <selection activeCell="A103" sqref="A102:A103"/>
    </sheetView>
  </sheetViews>
  <sheetFormatPr defaultRowHeight="12.75" x14ac:dyDescent="0.2"/>
  <cols>
    <col min="1" max="1" width="27.33203125" customWidth="1"/>
    <col min="2" max="2" width="1.33203125" customWidth="1"/>
    <col min="3" max="3" width="24.1640625" customWidth="1"/>
    <col min="4" max="4" width="3.33203125" customWidth="1"/>
    <col min="5" max="5" width="16" customWidth="1"/>
    <col min="6" max="6" width="32.83203125" customWidth="1"/>
    <col min="7" max="7" width="6.6640625" customWidth="1"/>
  </cols>
  <sheetData>
    <row r="1" spans="1:1" ht="15.75" customHeight="1" x14ac:dyDescent="0.2">
      <c r="A1" s="1" t="s">
        <v>0</v>
      </c>
    </row>
    <row r="2" spans="1:1" ht="15.75" customHeight="1" x14ac:dyDescent="0.2">
      <c r="A2" s="1" t="s">
        <v>1</v>
      </c>
    </row>
    <row r="3" spans="1:1" ht="15.75" customHeight="1" x14ac:dyDescent="0.2">
      <c r="A3" s="2" t="s">
        <v>2</v>
      </c>
    </row>
    <row r="4" spans="1:1" ht="15.75" customHeight="1" x14ac:dyDescent="0.2">
      <c r="A4" s="3" t="s">
        <v>3</v>
      </c>
    </row>
    <row r="5" spans="1:1" ht="15.75" customHeight="1" x14ac:dyDescent="0.2">
      <c r="A5" s="3" t="s">
        <v>4</v>
      </c>
    </row>
    <row r="6" spans="1:1" ht="15.75" customHeight="1" x14ac:dyDescent="0.2">
      <c r="A6" s="3" t="s">
        <v>5</v>
      </c>
    </row>
    <row r="7" spans="1:1" ht="15.75" customHeight="1" x14ac:dyDescent="0.2">
      <c r="A7" s="3" t="s">
        <v>6</v>
      </c>
    </row>
    <row r="8" spans="1:1" ht="15.75" customHeight="1" x14ac:dyDescent="0.2">
      <c r="A8" s="3" t="s">
        <v>7</v>
      </c>
    </row>
    <row r="9" spans="1:1" ht="15.75" customHeight="1" x14ac:dyDescent="0.2">
      <c r="A9" s="4" t="s">
        <v>8</v>
      </c>
    </row>
    <row r="10" spans="1:1" ht="15.75" customHeight="1" x14ac:dyDescent="0.2">
      <c r="A10" s="4" t="s">
        <v>9</v>
      </c>
    </row>
    <row r="11" spans="1:1" ht="15.75" customHeight="1" x14ac:dyDescent="0.2">
      <c r="A11" s="4" t="s">
        <v>10</v>
      </c>
    </row>
    <row r="12" spans="1:1" ht="15.75" customHeight="1" x14ac:dyDescent="0.2">
      <c r="A12" s="4" t="s">
        <v>11</v>
      </c>
    </row>
    <row r="13" spans="1:1" ht="15.75" customHeight="1" x14ac:dyDescent="0.2">
      <c r="A13" s="3" t="s">
        <v>12</v>
      </c>
    </row>
    <row r="14" spans="1:1" ht="15.75" customHeight="1" x14ac:dyDescent="0.2">
      <c r="A14" s="4" t="s">
        <v>13</v>
      </c>
    </row>
    <row r="15" spans="1:1" ht="15.75" customHeight="1" x14ac:dyDescent="0.2">
      <c r="A15" s="3" t="s">
        <v>14</v>
      </c>
    </row>
    <row r="16" spans="1:1" ht="15.75" customHeight="1" x14ac:dyDescent="0.2">
      <c r="A16" s="3" t="s">
        <v>15</v>
      </c>
    </row>
    <row r="17" spans="1:1" ht="15.75" customHeight="1" x14ac:dyDescent="0.2">
      <c r="A17" s="3" t="s">
        <v>16</v>
      </c>
    </row>
    <row r="18" spans="1:1" ht="15.75" customHeight="1" x14ac:dyDescent="0.2">
      <c r="A18" s="3" t="s">
        <v>17</v>
      </c>
    </row>
    <row r="19" spans="1:1" ht="15.75" customHeight="1" x14ac:dyDescent="0.2">
      <c r="A19" s="3" t="s">
        <v>18</v>
      </c>
    </row>
    <row r="20" spans="1:1" ht="15.75" customHeight="1" x14ac:dyDescent="0.2">
      <c r="A20" s="3" t="s">
        <v>19</v>
      </c>
    </row>
    <row r="21" spans="1:1" ht="15.75" customHeight="1" x14ac:dyDescent="0.2">
      <c r="A21" s="4" t="s">
        <v>20</v>
      </c>
    </row>
    <row r="22" spans="1:1" ht="15.75" customHeight="1" x14ac:dyDescent="0.2">
      <c r="A22" s="3" t="s">
        <v>21</v>
      </c>
    </row>
    <row r="23" spans="1:1" ht="15.75" customHeight="1" x14ac:dyDescent="0.2">
      <c r="A23" s="3" t="s">
        <v>22</v>
      </c>
    </row>
    <row r="24" spans="1:1" ht="15.75" customHeight="1" x14ac:dyDescent="0.2">
      <c r="A24" s="5" t="s">
        <v>23</v>
      </c>
    </row>
    <row r="25" spans="1:1" ht="15.75" customHeight="1" x14ac:dyDescent="0.2">
      <c r="A25" s="3" t="s">
        <v>24</v>
      </c>
    </row>
    <row r="26" spans="1:1" ht="15.75" customHeight="1" x14ac:dyDescent="0.2">
      <c r="A26" s="3" t="s">
        <v>25</v>
      </c>
    </row>
    <row r="27" spans="1:1" ht="15.75" customHeight="1" x14ac:dyDescent="0.2">
      <c r="A27" s="4" t="s">
        <v>26</v>
      </c>
    </row>
    <row r="28" spans="1:1" ht="15.75" customHeight="1" x14ac:dyDescent="0.2">
      <c r="A28" s="3" t="s">
        <v>27</v>
      </c>
    </row>
    <row r="29" spans="1:1" ht="15.75" customHeight="1" x14ac:dyDescent="0.2">
      <c r="A29" s="3" t="s">
        <v>28</v>
      </c>
    </row>
    <row r="30" spans="1:1" ht="15.75" customHeight="1" x14ac:dyDescent="0.2">
      <c r="A30" s="4" t="s">
        <v>29</v>
      </c>
    </row>
    <row r="31" spans="1:1" ht="15.75" customHeight="1" x14ac:dyDescent="0.2">
      <c r="A31" s="3" t="s">
        <v>30</v>
      </c>
    </row>
    <row r="32" spans="1:1" ht="15.75" customHeight="1" x14ac:dyDescent="0.2">
      <c r="A32" s="3" t="s">
        <v>31</v>
      </c>
    </row>
    <row r="33" spans="1:1" ht="15.75" customHeight="1" x14ac:dyDescent="0.2">
      <c r="A33" s="3" t="s">
        <v>32</v>
      </c>
    </row>
    <row r="34" spans="1:1" ht="15.75" customHeight="1" x14ac:dyDescent="0.2">
      <c r="A34" s="3" t="s">
        <v>33</v>
      </c>
    </row>
    <row r="35" spans="1:1" ht="15.75" customHeight="1" x14ac:dyDescent="0.2">
      <c r="A35" s="5" t="s">
        <v>34</v>
      </c>
    </row>
    <row r="36" spans="1:1" ht="15.75" customHeight="1" x14ac:dyDescent="0.2">
      <c r="A36" s="3" t="s">
        <v>35</v>
      </c>
    </row>
    <row r="37" spans="1:1" ht="15.75" customHeight="1" x14ac:dyDescent="0.2">
      <c r="A37" s="3" t="s">
        <v>36</v>
      </c>
    </row>
    <row r="38" spans="1:1" ht="15.75" customHeight="1" x14ac:dyDescent="0.2">
      <c r="A38" s="3" t="s">
        <v>37</v>
      </c>
    </row>
    <row r="39" spans="1:1" ht="15.75" customHeight="1" x14ac:dyDescent="0.2">
      <c r="A39" s="3" t="s">
        <v>38</v>
      </c>
    </row>
    <row r="40" spans="1:1" ht="15.75" customHeight="1" x14ac:dyDescent="0.2">
      <c r="A40" s="3" t="s">
        <v>39</v>
      </c>
    </row>
    <row r="41" spans="1:1" ht="15.75" customHeight="1" x14ac:dyDescent="0.2">
      <c r="A41" s="3" t="s">
        <v>40</v>
      </c>
    </row>
    <row r="42" spans="1:1" ht="15.75" customHeight="1" x14ac:dyDescent="0.2">
      <c r="A42" s="3" t="s">
        <v>41</v>
      </c>
    </row>
    <row r="43" spans="1:1" ht="15.75" customHeight="1" x14ac:dyDescent="0.2">
      <c r="A43" s="3" t="s">
        <v>42</v>
      </c>
    </row>
    <row r="44" spans="1:1" ht="15.75" customHeight="1" x14ac:dyDescent="0.2">
      <c r="A44" s="3" t="s">
        <v>43</v>
      </c>
    </row>
    <row r="45" spans="1:1" ht="15.75" customHeight="1" x14ac:dyDescent="0.2">
      <c r="A45" s="3" t="s">
        <v>44</v>
      </c>
    </row>
    <row r="46" spans="1:1" ht="15.75" customHeight="1" x14ac:dyDescent="0.2">
      <c r="A46" s="3" t="s">
        <v>45</v>
      </c>
    </row>
    <row r="47" spans="1:1" ht="15.75" customHeight="1" x14ac:dyDescent="0.2">
      <c r="A47" s="3" t="s">
        <v>46</v>
      </c>
    </row>
    <row r="48" spans="1:1" ht="15.75" customHeight="1" x14ac:dyDescent="0.2">
      <c r="A48" s="4" t="s">
        <v>47</v>
      </c>
    </row>
    <row r="49" spans="1:1" ht="15.75" customHeight="1" x14ac:dyDescent="0.2">
      <c r="A49" s="3" t="s">
        <v>48</v>
      </c>
    </row>
    <row r="50" spans="1:1" ht="15.75" customHeight="1" x14ac:dyDescent="0.2">
      <c r="A50" s="3" t="s">
        <v>49</v>
      </c>
    </row>
    <row r="51" spans="1:1" ht="15.75" customHeight="1" x14ac:dyDescent="0.2">
      <c r="A51" s="3" t="s">
        <v>50</v>
      </c>
    </row>
    <row r="52" spans="1:1" ht="15.75" customHeight="1" x14ac:dyDescent="0.2">
      <c r="A52" s="5" t="s">
        <v>51</v>
      </c>
    </row>
    <row r="53" spans="1:1" ht="15.75" customHeight="1" x14ac:dyDescent="0.2">
      <c r="A53" s="3" t="s">
        <v>52</v>
      </c>
    </row>
    <row r="54" spans="1:1" ht="15.75" customHeight="1" x14ac:dyDescent="0.2">
      <c r="A54" s="3" t="s">
        <v>53</v>
      </c>
    </row>
    <row r="55" spans="1:1" ht="15.75" customHeight="1" x14ac:dyDescent="0.2">
      <c r="A55" s="3" t="s">
        <v>54</v>
      </c>
    </row>
    <row r="56" spans="1:1" ht="15.75" customHeight="1" x14ac:dyDescent="0.2">
      <c r="A56" s="3" t="s">
        <v>55</v>
      </c>
    </row>
    <row r="57" spans="1:1" ht="15.75" customHeight="1" x14ac:dyDescent="0.2">
      <c r="A57" s="3" t="s">
        <v>56</v>
      </c>
    </row>
    <row r="58" spans="1:1" ht="15.75" customHeight="1" x14ac:dyDescent="0.2">
      <c r="A58" s="3" t="s">
        <v>57</v>
      </c>
    </row>
    <row r="59" spans="1:1" ht="15.75" customHeight="1" x14ac:dyDescent="0.2">
      <c r="A59" s="3" t="s">
        <v>58</v>
      </c>
    </row>
    <row r="60" spans="1:1" ht="15.75" customHeight="1" x14ac:dyDescent="0.2">
      <c r="A60" s="4" t="s">
        <v>59</v>
      </c>
    </row>
    <row r="61" spans="1:1" ht="15.75" customHeight="1" x14ac:dyDescent="0.2">
      <c r="A61" s="3" t="s">
        <v>60</v>
      </c>
    </row>
    <row r="62" spans="1:1" ht="15.75" customHeight="1" x14ac:dyDescent="0.2">
      <c r="A62" s="3" t="s">
        <v>61</v>
      </c>
    </row>
    <row r="63" spans="1:1" ht="15.75" customHeight="1" x14ac:dyDescent="0.2">
      <c r="A63" s="3" t="s">
        <v>62</v>
      </c>
    </row>
    <row r="64" spans="1:1" ht="15.75" customHeight="1" x14ac:dyDescent="0.2">
      <c r="A64" s="5" t="s">
        <v>63</v>
      </c>
    </row>
    <row r="65" spans="1:1" ht="15.75" customHeight="1" x14ac:dyDescent="0.2">
      <c r="A65" s="3" t="s">
        <v>64</v>
      </c>
    </row>
    <row r="66" spans="1:1" ht="15.75" customHeight="1" x14ac:dyDescent="0.2">
      <c r="A66" s="3" t="s">
        <v>65</v>
      </c>
    </row>
    <row r="67" spans="1:1" ht="15.75" customHeight="1" x14ac:dyDescent="0.2">
      <c r="A67" s="3" t="s">
        <v>66</v>
      </c>
    </row>
    <row r="68" spans="1:1" ht="15.75" customHeight="1" x14ac:dyDescent="0.2">
      <c r="A68" s="4" t="s">
        <v>67</v>
      </c>
    </row>
    <row r="69" spans="1:1" ht="15.75" customHeight="1" x14ac:dyDescent="0.2">
      <c r="A69" s="3" t="s">
        <v>68</v>
      </c>
    </row>
    <row r="70" spans="1:1" ht="15.75" customHeight="1" x14ac:dyDescent="0.2">
      <c r="A70" s="3" t="s">
        <v>69</v>
      </c>
    </row>
    <row r="71" spans="1:1" ht="15.75" customHeight="1" x14ac:dyDescent="0.2">
      <c r="A71" s="3" t="s">
        <v>70</v>
      </c>
    </row>
    <row r="72" spans="1:1" ht="15.75" customHeight="1" x14ac:dyDescent="0.2">
      <c r="A72" s="4" t="s">
        <v>71</v>
      </c>
    </row>
    <row r="73" spans="1:1" ht="15.75" customHeight="1" x14ac:dyDescent="0.2">
      <c r="A73" s="3" t="s">
        <v>72</v>
      </c>
    </row>
    <row r="74" spans="1:1" ht="15.75" customHeight="1" x14ac:dyDescent="0.2">
      <c r="A74" s="3" t="s">
        <v>73</v>
      </c>
    </row>
    <row r="75" spans="1:1" ht="15.75" customHeight="1" x14ac:dyDescent="0.2">
      <c r="A75" s="4" t="s">
        <v>74</v>
      </c>
    </row>
    <row r="76" spans="1:1" ht="15.75" customHeight="1" x14ac:dyDescent="0.2">
      <c r="A76" s="4" t="s">
        <v>75</v>
      </c>
    </row>
    <row r="77" spans="1:1" ht="15.75" customHeight="1" x14ac:dyDescent="0.2">
      <c r="A77" s="4" t="s">
        <v>76</v>
      </c>
    </row>
    <row r="78" spans="1:1" ht="15.75" customHeight="1" x14ac:dyDescent="0.2">
      <c r="A78" s="4" t="s">
        <v>77</v>
      </c>
    </row>
    <row r="79" spans="1:1" ht="15.75" customHeight="1" x14ac:dyDescent="0.2">
      <c r="A79" s="4" t="s">
        <v>78</v>
      </c>
    </row>
    <row r="80" spans="1:1" ht="15.75" customHeight="1" x14ac:dyDescent="0.2">
      <c r="A80" s="3" t="s">
        <v>79</v>
      </c>
    </row>
    <row r="81" spans="1:1" ht="15.75" customHeight="1" x14ac:dyDescent="0.2">
      <c r="A81" s="3" t="s">
        <v>80</v>
      </c>
    </row>
    <row r="82" spans="1:1" ht="15.75" customHeight="1" x14ac:dyDescent="0.2">
      <c r="A82" s="3" t="s">
        <v>81</v>
      </c>
    </row>
    <row r="83" spans="1:1" ht="15.75" customHeight="1" x14ac:dyDescent="0.2">
      <c r="A83" s="3" t="s">
        <v>82</v>
      </c>
    </row>
    <row r="84" spans="1:1" ht="15.75" customHeight="1" x14ac:dyDescent="0.2">
      <c r="A84" t="s">
        <v>83</v>
      </c>
    </row>
    <row r="85" spans="1:1" ht="15.75" customHeight="1" x14ac:dyDescent="0.2">
      <c r="A85" s="3" t="s">
        <v>84</v>
      </c>
    </row>
    <row r="86" spans="1:1" ht="15.75" customHeight="1" x14ac:dyDescent="0.2">
      <c r="A86" s="5" t="s">
        <v>85</v>
      </c>
    </row>
    <row r="87" spans="1:1" ht="15.75" customHeight="1" x14ac:dyDescent="0.2">
      <c r="A87" s="3" t="s">
        <v>86</v>
      </c>
    </row>
    <row r="88" spans="1:1" ht="15.75" customHeight="1" x14ac:dyDescent="0.2">
      <c r="A88" s="3" t="s">
        <v>87</v>
      </c>
    </row>
    <row r="89" spans="1:1" ht="15.75" customHeight="1" x14ac:dyDescent="0.2">
      <c r="A89" s="3" t="s">
        <v>88</v>
      </c>
    </row>
    <row r="90" spans="1:1" ht="15.75" customHeight="1" x14ac:dyDescent="0.2">
      <c r="A90" s="4" t="s">
        <v>89</v>
      </c>
    </row>
    <row r="91" spans="1:1" ht="15.75" customHeight="1" x14ac:dyDescent="0.2">
      <c r="A91" s="3" t="s">
        <v>90</v>
      </c>
    </row>
    <row r="92" spans="1:1" ht="15.75" customHeight="1" x14ac:dyDescent="0.2">
      <c r="A92" s="4" t="s">
        <v>91</v>
      </c>
    </row>
    <row r="93" spans="1:1" ht="15.75" customHeight="1" x14ac:dyDescent="0.2">
      <c r="A93" s="3" t="s">
        <v>92</v>
      </c>
    </row>
    <row r="94" spans="1:1" ht="15.75" customHeight="1" x14ac:dyDescent="0.2">
      <c r="A94" s="4" t="s">
        <v>93</v>
      </c>
    </row>
    <row r="95" spans="1:1" ht="15.75" customHeight="1" x14ac:dyDescent="0.2">
      <c r="A95" s="3" t="s">
        <v>94</v>
      </c>
    </row>
    <row r="96" spans="1:1" ht="15.75" customHeight="1" x14ac:dyDescent="0.2">
      <c r="A96" s="3" t="s">
        <v>95</v>
      </c>
    </row>
    <row r="97" spans="1:1" ht="15.75" customHeight="1" x14ac:dyDescent="0.2">
      <c r="A97" s="5" t="s">
        <v>96</v>
      </c>
    </row>
    <row r="98" spans="1:1" ht="15.75" customHeight="1" x14ac:dyDescent="0.2">
      <c r="A98" s="3" t="s">
        <v>97</v>
      </c>
    </row>
    <row r="99" spans="1:1" ht="15.75" customHeight="1" x14ac:dyDescent="0.2">
      <c r="A99" s="3" t="s">
        <v>98</v>
      </c>
    </row>
    <row r="100" spans="1:1" ht="15.75" customHeight="1" x14ac:dyDescent="0.2">
      <c r="A100" s="3" t="s">
        <v>99</v>
      </c>
    </row>
    <row r="101" spans="1:1" ht="15.75" customHeight="1" x14ac:dyDescent="0.2">
      <c r="A101" s="3" t="s">
        <v>100</v>
      </c>
    </row>
    <row r="102" spans="1:1" ht="15.75" customHeight="1" x14ac:dyDescent="0.2">
      <c r="A102" s="3" t="s">
        <v>101</v>
      </c>
    </row>
    <row r="103" spans="1:1" ht="15.75" customHeight="1" x14ac:dyDescent="0.2">
      <c r="A103" s="3" t="s">
        <v>102</v>
      </c>
    </row>
    <row r="104" spans="1:1" ht="15.75" customHeight="1" x14ac:dyDescent="0.2">
      <c r="A104" s="4" t="s">
        <v>103</v>
      </c>
    </row>
    <row r="105" spans="1:1" ht="15.75" customHeight="1" x14ac:dyDescent="0.2">
      <c r="A105" s="5" t="s">
        <v>104</v>
      </c>
    </row>
    <row r="106" spans="1:1" ht="15.75" customHeight="1" x14ac:dyDescent="0.2">
      <c r="A106" s="3" t="s">
        <v>105</v>
      </c>
    </row>
    <row r="107" spans="1:1" ht="15.75" customHeight="1" x14ac:dyDescent="0.2">
      <c r="A107" s="3" t="s">
        <v>106</v>
      </c>
    </row>
    <row r="108" spans="1:1" ht="15.75" customHeight="1" x14ac:dyDescent="0.2">
      <c r="A108" s="4" t="s">
        <v>107</v>
      </c>
    </row>
    <row r="109" spans="1:1" ht="15.75" customHeight="1" x14ac:dyDescent="0.2">
      <c r="A109" s="4" t="s">
        <v>108</v>
      </c>
    </row>
    <row r="110" spans="1:1" ht="15.75" customHeight="1" x14ac:dyDescent="0.2">
      <c r="A110" s="4" t="s">
        <v>109</v>
      </c>
    </row>
    <row r="111" spans="1:1" ht="15.75" customHeight="1" x14ac:dyDescent="0.2">
      <c r="A111" s="3" t="s">
        <v>110</v>
      </c>
    </row>
    <row r="112" spans="1:1" ht="15.75" customHeight="1" x14ac:dyDescent="0.2">
      <c r="A112" s="3" t="s">
        <v>111</v>
      </c>
    </row>
    <row r="113" spans="1:1" ht="15.75" customHeight="1" x14ac:dyDescent="0.2">
      <c r="A113" s="3" t="s">
        <v>112</v>
      </c>
    </row>
    <row r="114" spans="1:1" ht="15.75" customHeight="1" x14ac:dyDescent="0.2">
      <c r="A114" s="5" t="s">
        <v>113</v>
      </c>
    </row>
    <row r="115" spans="1:1" ht="15.75" customHeight="1" x14ac:dyDescent="0.2">
      <c r="A115" s="3" t="s">
        <v>114</v>
      </c>
    </row>
    <row r="116" spans="1:1" ht="15.75" customHeight="1" x14ac:dyDescent="0.2">
      <c r="A116" s="3" t="s">
        <v>115</v>
      </c>
    </row>
    <row r="117" spans="1:1" ht="15.75" customHeight="1" x14ac:dyDescent="0.2">
      <c r="A117" s="3" t="s">
        <v>116</v>
      </c>
    </row>
    <row r="118" spans="1:1" ht="15.75" customHeight="1" x14ac:dyDescent="0.2">
      <c r="A118" s="3" t="s">
        <v>117</v>
      </c>
    </row>
    <row r="119" spans="1:1" ht="15.75" customHeight="1" x14ac:dyDescent="0.2">
      <c r="A119" s="3" t="s">
        <v>118</v>
      </c>
    </row>
    <row r="120" spans="1:1" ht="15.75" customHeight="1" x14ac:dyDescent="0.2">
      <c r="A120" s="3" t="s">
        <v>119</v>
      </c>
    </row>
    <row r="121" spans="1:1" ht="15.75" customHeight="1" x14ac:dyDescent="0.2">
      <c r="A121" s="4" t="s">
        <v>120</v>
      </c>
    </row>
    <row r="122" spans="1:1" ht="15.75" customHeight="1" x14ac:dyDescent="0.2">
      <c r="A122" s="4" t="s">
        <v>121</v>
      </c>
    </row>
    <row r="123" spans="1:1" ht="15.75" customHeight="1" x14ac:dyDescent="0.2">
      <c r="A123" s="3" t="s">
        <v>122</v>
      </c>
    </row>
    <row r="124" spans="1:1" ht="15.75" customHeight="1" x14ac:dyDescent="0.2">
      <c r="A124" s="4" t="s">
        <v>123</v>
      </c>
    </row>
    <row r="125" spans="1:1" ht="15.75" customHeight="1" x14ac:dyDescent="0.2">
      <c r="A125" s="4" t="s">
        <v>124</v>
      </c>
    </row>
    <row r="126" spans="1:1" ht="15.75" customHeight="1" x14ac:dyDescent="0.2">
      <c r="A126" s="4" t="s">
        <v>125</v>
      </c>
    </row>
    <row r="127" spans="1:1" ht="15.75" customHeight="1" x14ac:dyDescent="0.2">
      <c r="A127" s="3" t="s">
        <v>126</v>
      </c>
    </row>
    <row r="128" spans="1:1" ht="15.75" customHeight="1" x14ac:dyDescent="0.2">
      <c r="A128" s="3" t="s">
        <v>127</v>
      </c>
    </row>
    <row r="129" spans="1:1" ht="15.75" customHeight="1" x14ac:dyDescent="0.2">
      <c r="A129" s="3" t="s">
        <v>128</v>
      </c>
    </row>
    <row r="130" spans="1:1" ht="15.75" customHeight="1" x14ac:dyDescent="0.2">
      <c r="A130" s="4" t="s">
        <v>129</v>
      </c>
    </row>
    <row r="131" spans="1:1" ht="15.75" customHeight="1" x14ac:dyDescent="0.2">
      <c r="A131" s="4" t="s">
        <v>130</v>
      </c>
    </row>
    <row r="132" spans="1:1" ht="15.75" customHeight="1" x14ac:dyDescent="0.2">
      <c r="A132" s="3" t="s">
        <v>131</v>
      </c>
    </row>
    <row r="133" spans="1:1" ht="15.75" customHeight="1" x14ac:dyDescent="0.2">
      <c r="A133" s="4" t="s">
        <v>132</v>
      </c>
    </row>
    <row r="134" spans="1:1" ht="15.75" customHeight="1" x14ac:dyDescent="0.2">
      <c r="A134" s="4" t="s">
        <v>133</v>
      </c>
    </row>
    <row r="135" spans="1:1" ht="15.75" customHeight="1" x14ac:dyDescent="0.2">
      <c r="A135" s="4" t="s">
        <v>134</v>
      </c>
    </row>
    <row r="136" spans="1:1" ht="15.75" customHeight="1" x14ac:dyDescent="0.2">
      <c r="A136" s="4" t="s">
        <v>135</v>
      </c>
    </row>
    <row r="137" spans="1:1" ht="15.75" customHeight="1" x14ac:dyDescent="0.2">
      <c r="A137" s="4" t="s">
        <v>136</v>
      </c>
    </row>
    <row r="138" spans="1:1" ht="15.75" customHeight="1" x14ac:dyDescent="0.2">
      <c r="A138" s="3" t="s">
        <v>137</v>
      </c>
    </row>
    <row r="139" spans="1:1" ht="15.75" customHeight="1" x14ac:dyDescent="0.2">
      <c r="A139" s="4" t="s">
        <v>138</v>
      </c>
    </row>
    <row r="140" spans="1:1" ht="15.75" customHeight="1" x14ac:dyDescent="0.2">
      <c r="A140" s="4" t="s">
        <v>139</v>
      </c>
    </row>
    <row r="141" spans="1:1" ht="15.75" customHeight="1" x14ac:dyDescent="0.2">
      <c r="A141" s="4" t="s">
        <v>140</v>
      </c>
    </row>
    <row r="142" spans="1:1" ht="15.75" customHeight="1" x14ac:dyDescent="0.2">
      <c r="A142" s="4" t="s">
        <v>141</v>
      </c>
    </row>
    <row r="143" spans="1:1" ht="15.75" customHeight="1" x14ac:dyDescent="0.2">
      <c r="A143" s="4" t="s">
        <v>142</v>
      </c>
    </row>
    <row r="144" spans="1:1" ht="15.75" customHeight="1" x14ac:dyDescent="0.2">
      <c r="A144" s="4" t="s">
        <v>143</v>
      </c>
    </row>
    <row r="145" spans="1:7" ht="15.75" customHeight="1" x14ac:dyDescent="0.2">
      <c r="A145" s="3" t="s">
        <v>144</v>
      </c>
    </row>
    <row r="146" spans="1:7" ht="15.75" customHeight="1" x14ac:dyDescent="0.2">
      <c r="A146" s="6" t="s">
        <v>145</v>
      </c>
    </row>
    <row r="147" spans="1:7" ht="15.75" customHeight="1" x14ac:dyDescent="0.2">
      <c r="A147" s="4" t="s">
        <v>146</v>
      </c>
    </row>
    <row r="148" spans="1:7" ht="15.75" customHeight="1" x14ac:dyDescent="0.2">
      <c r="A148" s="7" t="s">
        <v>147</v>
      </c>
    </row>
    <row r="149" spans="1:7" ht="15.75" customHeight="1" x14ac:dyDescent="0.2">
      <c r="A149" s="3" t="s">
        <v>148</v>
      </c>
    </row>
    <row r="150" spans="1:7" ht="13.5" customHeight="1" x14ac:dyDescent="0.2">
      <c r="A150" s="8" t="s">
        <v>149</v>
      </c>
      <c r="B150" s="1247" t="s">
        <v>150</v>
      </c>
      <c r="C150" s="1248"/>
      <c r="D150" s="1249" t="s">
        <v>151</v>
      </c>
      <c r="E150" s="1250"/>
      <c r="F150" s="1251" t="s">
        <v>152</v>
      </c>
      <c r="G150" s="1252"/>
    </row>
    <row r="151" spans="1:7" ht="74.45" customHeight="1" x14ac:dyDescent="0.2">
      <c r="A151" s="9" t="s">
        <v>153</v>
      </c>
      <c r="B151" s="1243" t="s">
        <v>154</v>
      </c>
      <c r="C151" s="1244"/>
      <c r="D151" s="1243" t="s">
        <v>155</v>
      </c>
      <c r="E151" s="1244"/>
      <c r="F151" s="1245" t="s">
        <v>156</v>
      </c>
      <c r="G151" s="1246"/>
    </row>
    <row r="152" spans="1:7" ht="85.35" customHeight="1" x14ac:dyDescent="0.2">
      <c r="A152" s="9" t="s">
        <v>157</v>
      </c>
      <c r="B152" s="1243" t="s">
        <v>158</v>
      </c>
      <c r="C152" s="1244"/>
      <c r="D152" s="1243" t="s">
        <v>159</v>
      </c>
      <c r="E152" s="1244"/>
      <c r="F152" s="1245" t="s">
        <v>160</v>
      </c>
      <c r="G152" s="1246"/>
    </row>
    <row r="153" spans="1:7" ht="53.25" customHeight="1" x14ac:dyDescent="0.2">
      <c r="A153" s="9" t="s">
        <v>161</v>
      </c>
      <c r="B153" s="1243" t="s">
        <v>162</v>
      </c>
      <c r="C153" s="1244"/>
      <c r="D153" s="1243" t="s">
        <v>163</v>
      </c>
      <c r="E153" s="1244"/>
      <c r="F153" s="1245" t="s">
        <v>164</v>
      </c>
      <c r="G153" s="1246"/>
    </row>
    <row r="154" spans="1:7" ht="180.6" customHeight="1" x14ac:dyDescent="0.2">
      <c r="A154" s="9" t="s">
        <v>165</v>
      </c>
      <c r="B154" s="1243" t="s">
        <v>166</v>
      </c>
      <c r="C154" s="1244"/>
      <c r="D154" s="1245" t="s">
        <v>167</v>
      </c>
      <c r="E154" s="1246"/>
      <c r="F154" s="1245" t="s">
        <v>168</v>
      </c>
      <c r="G154" s="1246"/>
    </row>
    <row r="155" spans="1:7" ht="27" customHeight="1" x14ac:dyDescent="0.2">
      <c r="A155" s="11" t="s">
        <v>169</v>
      </c>
      <c r="B155" s="1243" t="s">
        <v>166</v>
      </c>
      <c r="C155" s="1244"/>
      <c r="D155" s="1243" t="s">
        <v>170</v>
      </c>
      <c r="E155" s="1244"/>
      <c r="F155" s="1245" t="s">
        <v>171</v>
      </c>
      <c r="G155" s="1246"/>
    </row>
    <row r="156" spans="1:7" ht="63.95" customHeight="1" x14ac:dyDescent="0.2">
      <c r="A156" s="10" t="s">
        <v>172</v>
      </c>
      <c r="B156" s="1243" t="s">
        <v>173</v>
      </c>
      <c r="C156" s="1244"/>
      <c r="D156" s="1243" t="s">
        <v>174</v>
      </c>
      <c r="E156" s="1244"/>
      <c r="F156" s="1245" t="s">
        <v>175</v>
      </c>
      <c r="G156" s="1246"/>
    </row>
    <row r="157" spans="1:7" ht="106.35" customHeight="1" x14ac:dyDescent="0.2">
      <c r="A157" s="9" t="s">
        <v>176</v>
      </c>
      <c r="B157" s="1243" t="s">
        <v>177</v>
      </c>
      <c r="C157" s="1244"/>
      <c r="D157" s="1243" t="s">
        <v>159</v>
      </c>
      <c r="E157" s="1244"/>
      <c r="F157" s="1245" t="s">
        <v>178</v>
      </c>
      <c r="G157" s="1246"/>
    </row>
    <row r="158" spans="1:7" ht="53.45" customHeight="1" x14ac:dyDescent="0.2">
      <c r="A158" s="9" t="s">
        <v>179</v>
      </c>
      <c r="B158" s="1243" t="s">
        <v>180</v>
      </c>
      <c r="C158" s="1244"/>
      <c r="D158" s="1243" t="s">
        <v>163</v>
      </c>
      <c r="E158" s="1244"/>
      <c r="F158" s="1245" t="s">
        <v>181</v>
      </c>
      <c r="G158" s="1246"/>
    </row>
    <row r="159" spans="1:7" ht="212.25" customHeight="1" x14ac:dyDescent="0.2">
      <c r="A159" s="9" t="s">
        <v>182</v>
      </c>
      <c r="B159" s="1243" t="s">
        <v>183</v>
      </c>
      <c r="C159" s="1244"/>
      <c r="D159" s="1245" t="s">
        <v>167</v>
      </c>
      <c r="E159" s="1246"/>
      <c r="F159" s="1245" t="s">
        <v>184</v>
      </c>
      <c r="G159" s="1246"/>
    </row>
    <row r="160" spans="1:7" ht="27" customHeight="1" x14ac:dyDescent="0.2">
      <c r="A160" s="9" t="s">
        <v>185</v>
      </c>
      <c r="B160" s="1243" t="s">
        <v>183</v>
      </c>
      <c r="C160" s="1244"/>
      <c r="D160" s="1243" t="s">
        <v>170</v>
      </c>
      <c r="E160" s="1244"/>
      <c r="F160" s="1245" t="s">
        <v>186</v>
      </c>
      <c r="G160" s="1246"/>
    </row>
    <row r="161" spans="1:7" ht="42.75" customHeight="1" x14ac:dyDescent="0.2">
      <c r="A161" s="10" t="s">
        <v>187</v>
      </c>
      <c r="B161" s="1243" t="s">
        <v>188</v>
      </c>
      <c r="C161" s="1244"/>
      <c r="D161" s="1243" t="s">
        <v>174</v>
      </c>
      <c r="E161" s="1244"/>
      <c r="F161" s="1245" t="s">
        <v>189</v>
      </c>
      <c r="G161" s="1246"/>
    </row>
    <row r="162" spans="1:7" ht="95.85" customHeight="1" x14ac:dyDescent="0.2">
      <c r="A162" s="9" t="s">
        <v>190</v>
      </c>
      <c r="B162" s="1243" t="s">
        <v>191</v>
      </c>
      <c r="C162" s="1244"/>
      <c r="D162" s="1243" t="s">
        <v>159</v>
      </c>
      <c r="E162" s="1244"/>
      <c r="F162" s="1245" t="s">
        <v>192</v>
      </c>
      <c r="G162" s="1246"/>
    </row>
    <row r="163" spans="1:7" ht="53.45" customHeight="1" x14ac:dyDescent="0.2">
      <c r="A163" s="9" t="s">
        <v>193</v>
      </c>
      <c r="B163" s="1243" t="s">
        <v>194</v>
      </c>
      <c r="C163" s="1244"/>
      <c r="D163" s="1243" t="s">
        <v>163</v>
      </c>
      <c r="E163" s="1244"/>
      <c r="F163" s="1245" t="s">
        <v>195</v>
      </c>
      <c r="G163" s="1246"/>
    </row>
    <row r="164" spans="1:7" ht="222.75" customHeight="1" x14ac:dyDescent="0.2">
      <c r="A164" s="9" t="s">
        <v>196</v>
      </c>
      <c r="B164" s="1243" t="s">
        <v>197</v>
      </c>
      <c r="C164" s="1244"/>
      <c r="D164" s="1245" t="s">
        <v>167</v>
      </c>
      <c r="E164" s="1246"/>
      <c r="F164" s="1245" t="s">
        <v>198</v>
      </c>
      <c r="G164" s="1246"/>
    </row>
    <row r="165" spans="1:7" ht="27" customHeight="1" x14ac:dyDescent="0.2">
      <c r="A165" s="10" t="s">
        <v>199</v>
      </c>
      <c r="B165" s="1245" t="s">
        <v>200</v>
      </c>
      <c r="C165" s="1246"/>
      <c r="D165" s="1243" t="s">
        <v>170</v>
      </c>
      <c r="E165" s="1244"/>
      <c r="F165" s="1245" t="s">
        <v>201</v>
      </c>
      <c r="G165" s="1246"/>
    </row>
    <row r="166" spans="1:7" ht="53.45" customHeight="1" x14ac:dyDescent="0.2">
      <c r="A166" s="10" t="s">
        <v>202</v>
      </c>
      <c r="B166" s="1243" t="s">
        <v>203</v>
      </c>
      <c r="C166" s="1244"/>
      <c r="D166" s="1243" t="s">
        <v>174</v>
      </c>
      <c r="E166" s="1244"/>
      <c r="F166" s="1245" t="s">
        <v>204</v>
      </c>
      <c r="G166" s="1246"/>
    </row>
  </sheetData>
  <mergeCells count="51">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4:C154"/>
    <mergeCell ref="D154:E154"/>
    <mergeCell ref="F154:G154"/>
    <mergeCell ref="B155:C155"/>
    <mergeCell ref="D155:E155"/>
    <mergeCell ref="F155:G155"/>
    <mergeCell ref="B156:C156"/>
    <mergeCell ref="D156:E156"/>
    <mergeCell ref="F156:G156"/>
    <mergeCell ref="B157:C157"/>
    <mergeCell ref="D157:E157"/>
    <mergeCell ref="F157:G157"/>
    <mergeCell ref="B158:C158"/>
    <mergeCell ref="D158:E158"/>
    <mergeCell ref="F158:G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6:C166"/>
    <mergeCell ref="D166:E166"/>
    <mergeCell ref="F166:G166"/>
    <mergeCell ref="B164:C164"/>
    <mergeCell ref="D164:E164"/>
    <mergeCell ref="F164:G164"/>
    <mergeCell ref="B165:C165"/>
    <mergeCell ref="D165:E165"/>
    <mergeCell ref="F165:G165"/>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3" workbookViewId="0"/>
  </sheetViews>
  <sheetFormatPr defaultRowHeight="12.75" x14ac:dyDescent="0.2"/>
  <cols>
    <col min="1" max="1" width="27.33203125" customWidth="1"/>
    <col min="2" max="2" width="25.5" customWidth="1"/>
    <col min="3" max="3" width="19.5" customWidth="1"/>
    <col min="4" max="4" width="11.5" customWidth="1"/>
    <col min="5" max="5" width="3.1640625" customWidth="1"/>
    <col min="6" max="6" width="8.5" customWidth="1"/>
    <col min="7" max="7" width="3.83203125" customWidth="1"/>
    <col min="8" max="8" width="5.33203125" customWidth="1"/>
    <col min="9" max="9" width="6.6640625" customWidth="1"/>
  </cols>
  <sheetData>
    <row r="1" spans="1:9" ht="27" customHeight="1" x14ac:dyDescent="0.2">
      <c r="A1" s="12"/>
      <c r="B1" s="12"/>
      <c r="C1" s="12"/>
      <c r="D1" s="13" t="s">
        <v>205</v>
      </c>
      <c r="E1" s="14" t="s">
        <v>206</v>
      </c>
      <c r="F1" s="15" t="s">
        <v>207</v>
      </c>
      <c r="G1" s="15" t="s">
        <v>208</v>
      </c>
      <c r="H1" s="1253" t="s">
        <v>209</v>
      </c>
      <c r="I1" s="1254"/>
    </row>
    <row r="2" spans="1:9" ht="15.75" customHeight="1" x14ac:dyDescent="0.2">
      <c r="A2" s="4" t="s">
        <v>210</v>
      </c>
    </row>
    <row r="3" spans="1:9" ht="15.75" customHeight="1" x14ac:dyDescent="0.2">
      <c r="A3" s="16" t="s">
        <v>211</v>
      </c>
    </row>
    <row r="4" spans="1:9" ht="15.75" customHeight="1" x14ac:dyDescent="0.2">
      <c r="A4" s="3" t="s">
        <v>212</v>
      </c>
    </row>
    <row r="5" spans="1:9" ht="15.75" customHeight="1" x14ac:dyDescent="0.2">
      <c r="A5" s="4" t="s">
        <v>213</v>
      </c>
    </row>
    <row r="6" spans="1:9" ht="15.75" customHeight="1" x14ac:dyDescent="0.2">
      <c r="A6" s="4" t="s">
        <v>214</v>
      </c>
    </row>
    <row r="7" spans="1:9" ht="15.75" customHeight="1" x14ac:dyDescent="0.2">
      <c r="A7" s="4" t="s">
        <v>215</v>
      </c>
    </row>
    <row r="8" spans="1:9" ht="15.75" customHeight="1" x14ac:dyDescent="0.2">
      <c r="A8" s="4" t="s">
        <v>216</v>
      </c>
    </row>
    <row r="9" spans="1:9" ht="15.75" customHeight="1" x14ac:dyDescent="0.2">
      <c r="A9" s="3" t="s">
        <v>217</v>
      </c>
    </row>
    <row r="10" spans="1:9" ht="15.75" customHeight="1" x14ac:dyDescent="0.2">
      <c r="A10" s="4" t="s">
        <v>218</v>
      </c>
    </row>
    <row r="11" spans="1:9" ht="15.75" customHeight="1" x14ac:dyDescent="0.2">
      <c r="A11" s="4" t="s">
        <v>219</v>
      </c>
    </row>
    <row r="12" spans="1:9" ht="15.75" customHeight="1" x14ac:dyDescent="0.2">
      <c r="A12" s="4" t="s">
        <v>220</v>
      </c>
    </row>
    <row r="13" spans="1:9" ht="15.75" customHeight="1" x14ac:dyDescent="0.2">
      <c r="A13" s="4" t="s">
        <v>221</v>
      </c>
    </row>
    <row r="14" spans="1:9" ht="15.75" customHeight="1" x14ac:dyDescent="0.2">
      <c r="A14" s="4" t="s">
        <v>222</v>
      </c>
    </row>
    <row r="15" spans="1:9" ht="15.75" customHeight="1" x14ac:dyDescent="0.2">
      <c r="A15" s="4" t="s">
        <v>223</v>
      </c>
    </row>
    <row r="16" spans="1:9" ht="15.75" customHeight="1" x14ac:dyDescent="0.2">
      <c r="A16" s="4" t="s">
        <v>224</v>
      </c>
    </row>
    <row r="17" spans="1:1" ht="15.75" customHeight="1" x14ac:dyDescent="0.2">
      <c r="A17" s="3" t="s">
        <v>225</v>
      </c>
    </row>
    <row r="18" spans="1:1" ht="15.75" customHeight="1" x14ac:dyDescent="0.2">
      <c r="A18" s="3" t="s">
        <v>226</v>
      </c>
    </row>
    <row r="19" spans="1:1" ht="15.75" customHeight="1" x14ac:dyDescent="0.2">
      <c r="A19" s="3" t="s">
        <v>227</v>
      </c>
    </row>
    <row r="20" spans="1:1" ht="15.75" customHeight="1" x14ac:dyDescent="0.2">
      <c r="A20" s="3" t="s">
        <v>228</v>
      </c>
    </row>
    <row r="21" spans="1:1" ht="15.75" customHeight="1" x14ac:dyDescent="0.2">
      <c r="A21" s="3" t="s">
        <v>229</v>
      </c>
    </row>
    <row r="22" spans="1:1" ht="15.75" customHeight="1" x14ac:dyDescent="0.2">
      <c r="A22" s="4" t="s">
        <v>230</v>
      </c>
    </row>
    <row r="23" spans="1:1" ht="15.75" customHeight="1" x14ac:dyDescent="0.2">
      <c r="A23" s="3" t="s">
        <v>231</v>
      </c>
    </row>
    <row r="24" spans="1:1" ht="15.75" customHeight="1" x14ac:dyDescent="0.2">
      <c r="A24" s="3" t="s">
        <v>232</v>
      </c>
    </row>
    <row r="25" spans="1:1" ht="15.75" customHeight="1" x14ac:dyDescent="0.2">
      <c r="A25" s="4" t="s">
        <v>233</v>
      </c>
    </row>
    <row r="26" spans="1:1" ht="15.75" customHeight="1" x14ac:dyDescent="0.2">
      <c r="A26" s="17" t="s">
        <v>234</v>
      </c>
    </row>
    <row r="27" spans="1:1" ht="15.75" customHeight="1" x14ac:dyDescent="0.2">
      <c r="A27" s="3" t="s">
        <v>235</v>
      </c>
    </row>
    <row r="28" spans="1:1" ht="15.75" customHeight="1" x14ac:dyDescent="0.2">
      <c r="A28" s="3" t="s">
        <v>236</v>
      </c>
    </row>
    <row r="29" spans="1:1" ht="15.75" customHeight="1" x14ac:dyDescent="0.2">
      <c r="A29" s="3" t="s">
        <v>237</v>
      </c>
    </row>
    <row r="30" spans="1:1" ht="15.75" customHeight="1" x14ac:dyDescent="0.2">
      <c r="A30" s="3" t="s">
        <v>238</v>
      </c>
    </row>
    <row r="31" spans="1:1" ht="15.75" customHeight="1" x14ac:dyDescent="0.2">
      <c r="A31" s="3" t="s">
        <v>239</v>
      </c>
    </row>
    <row r="32" spans="1:1" ht="15.75" customHeight="1" x14ac:dyDescent="0.2">
      <c r="A32" s="3" t="s">
        <v>240</v>
      </c>
    </row>
    <row r="33" spans="1:1" ht="15.75" customHeight="1" x14ac:dyDescent="0.2">
      <c r="A33" s="3" t="s">
        <v>241</v>
      </c>
    </row>
    <row r="34" spans="1:1" ht="15.75" customHeight="1" x14ac:dyDescent="0.2">
      <c r="A34" s="4" t="s">
        <v>242</v>
      </c>
    </row>
    <row r="35" spans="1:1" ht="15.75" customHeight="1" x14ac:dyDescent="0.2">
      <c r="A35" s="4" t="s">
        <v>243</v>
      </c>
    </row>
    <row r="36" spans="1:1" ht="15.75" customHeight="1" x14ac:dyDescent="0.2">
      <c r="A36" s="4" t="s">
        <v>244</v>
      </c>
    </row>
    <row r="37" spans="1:1" ht="15.75" customHeight="1" x14ac:dyDescent="0.2">
      <c r="A37" s="4" t="s">
        <v>245</v>
      </c>
    </row>
    <row r="38" spans="1:1" ht="15.75" customHeight="1" x14ac:dyDescent="0.2">
      <c r="A38" s="4" t="s">
        <v>246</v>
      </c>
    </row>
    <row r="39" spans="1:1" ht="15.75" customHeight="1" x14ac:dyDescent="0.2">
      <c r="A39" s="3" t="s">
        <v>247</v>
      </c>
    </row>
    <row r="40" spans="1:1" ht="15.75" customHeight="1" x14ac:dyDescent="0.2">
      <c r="A40" s="4" t="s">
        <v>248</v>
      </c>
    </row>
    <row r="41" spans="1:1" ht="15.75" customHeight="1" x14ac:dyDescent="0.2">
      <c r="A41" s="18" t="s">
        <v>249</v>
      </c>
    </row>
    <row r="42" spans="1:1" ht="15.75" customHeight="1" x14ac:dyDescent="0.2">
      <c r="A42" s="19" t="s">
        <v>250</v>
      </c>
    </row>
    <row r="43" spans="1:1" ht="15.75" customHeight="1" x14ac:dyDescent="0.2">
      <c r="A43" s="3" t="s">
        <v>251</v>
      </c>
    </row>
    <row r="44" spans="1:1" ht="15.75" customHeight="1" x14ac:dyDescent="0.2">
      <c r="A44" s="3" t="s">
        <v>252</v>
      </c>
    </row>
    <row r="45" spans="1:1" ht="15.75" customHeight="1" x14ac:dyDescent="0.2">
      <c r="A45" s="3" t="s">
        <v>253</v>
      </c>
    </row>
    <row r="46" spans="1:1" ht="15.75" customHeight="1" x14ac:dyDescent="0.2">
      <c r="A46" s="4" t="s">
        <v>254</v>
      </c>
    </row>
    <row r="47" spans="1:1" ht="15.75" customHeight="1" x14ac:dyDescent="0.2">
      <c r="A47" s="3" t="s">
        <v>255</v>
      </c>
    </row>
    <row r="48" spans="1:1" ht="15.75" customHeight="1" x14ac:dyDescent="0.2">
      <c r="A48" s="3" t="s">
        <v>256</v>
      </c>
    </row>
    <row r="49" spans="1:1" ht="15.75" customHeight="1" x14ac:dyDescent="0.2">
      <c r="A49" s="4" t="s">
        <v>257</v>
      </c>
    </row>
    <row r="50" spans="1:1" ht="15.75" customHeight="1" x14ac:dyDescent="0.2">
      <c r="A50" s="4" t="s">
        <v>258</v>
      </c>
    </row>
    <row r="51" spans="1:1" ht="15.75" customHeight="1" x14ac:dyDescent="0.2">
      <c r="A51" s="4" t="s">
        <v>259</v>
      </c>
    </row>
    <row r="52" spans="1:1" ht="15.75" customHeight="1" x14ac:dyDescent="0.2">
      <c r="A52" s="4" t="s">
        <v>260</v>
      </c>
    </row>
    <row r="53" spans="1:1" ht="15.75" customHeight="1" x14ac:dyDescent="0.2">
      <c r="A53" s="5" t="s">
        <v>261</v>
      </c>
    </row>
    <row r="54" spans="1:1" ht="15.75" customHeight="1" x14ac:dyDescent="0.2">
      <c r="A54" s="3" t="s">
        <v>262</v>
      </c>
    </row>
    <row r="55" spans="1:1" ht="15.75" customHeight="1" x14ac:dyDescent="0.2">
      <c r="A55" s="3" t="s">
        <v>263</v>
      </c>
    </row>
    <row r="56" spans="1:1" ht="15.75" customHeight="1" x14ac:dyDescent="0.2">
      <c r="A56" s="3" t="s">
        <v>264</v>
      </c>
    </row>
    <row r="57" spans="1:1" ht="15.75" customHeight="1" x14ac:dyDescent="0.2">
      <c r="A57" s="3" t="s">
        <v>265</v>
      </c>
    </row>
    <row r="58" spans="1:1" ht="15.75" customHeight="1" x14ac:dyDescent="0.2">
      <c r="A58" s="5" t="s">
        <v>266</v>
      </c>
    </row>
    <row r="59" spans="1:1" ht="15.75" customHeight="1" x14ac:dyDescent="0.2">
      <c r="A59" s="4" t="s">
        <v>267</v>
      </c>
    </row>
    <row r="60" spans="1:1" ht="15.75" customHeight="1" x14ac:dyDescent="0.2">
      <c r="A60" s="3" t="s">
        <v>268</v>
      </c>
    </row>
    <row r="61" spans="1:1" ht="15.75" customHeight="1" x14ac:dyDescent="0.2">
      <c r="A61" s="4" t="s">
        <v>269</v>
      </c>
    </row>
    <row r="62" spans="1:1" ht="15.75" customHeight="1" x14ac:dyDescent="0.2">
      <c r="A62" s="4" t="s">
        <v>270</v>
      </c>
    </row>
    <row r="63" spans="1:1" ht="15.75" customHeight="1" x14ac:dyDescent="0.2">
      <c r="A63" s="4" t="s">
        <v>271</v>
      </c>
    </row>
    <row r="64" spans="1:1" ht="15.75" customHeight="1" x14ac:dyDescent="0.2">
      <c r="A64" s="3" t="s">
        <v>272</v>
      </c>
    </row>
    <row r="65" spans="1:1" ht="15.75" customHeight="1" x14ac:dyDescent="0.2">
      <c r="A65" s="3" t="s">
        <v>273</v>
      </c>
    </row>
    <row r="66" spans="1:1" ht="15.75" customHeight="1" x14ac:dyDescent="0.2">
      <c r="A66" s="3" t="s">
        <v>274</v>
      </c>
    </row>
    <row r="67" spans="1:1" ht="15.75" customHeight="1" x14ac:dyDescent="0.2">
      <c r="A67" s="3" t="s">
        <v>275</v>
      </c>
    </row>
    <row r="68" spans="1:1" ht="15.75" customHeight="1" x14ac:dyDescent="0.2">
      <c r="A68" s="3" t="s">
        <v>276</v>
      </c>
    </row>
    <row r="69" spans="1:1" ht="15.75" customHeight="1" x14ac:dyDescent="0.2">
      <c r="A69" s="3" t="s">
        <v>277</v>
      </c>
    </row>
    <row r="70" spans="1:1" ht="15.75" customHeight="1" x14ac:dyDescent="0.2">
      <c r="A70" s="4" t="s">
        <v>278</v>
      </c>
    </row>
    <row r="71" spans="1:1" ht="15.75" customHeight="1" x14ac:dyDescent="0.2">
      <c r="A71" s="4" t="s">
        <v>279</v>
      </c>
    </row>
    <row r="72" spans="1:1" ht="15.75" customHeight="1" x14ac:dyDescent="0.2">
      <c r="A72" s="19" t="s">
        <v>280</v>
      </c>
    </row>
    <row r="73" spans="1:1" ht="15.75" customHeight="1" x14ac:dyDescent="0.2">
      <c r="A73" s="3" t="s">
        <v>281</v>
      </c>
    </row>
    <row r="74" spans="1:1" ht="15.75" customHeight="1" x14ac:dyDescent="0.2">
      <c r="A74" s="4" t="s">
        <v>282</v>
      </c>
    </row>
    <row r="75" spans="1:1" ht="15.75" customHeight="1" x14ac:dyDescent="0.2">
      <c r="A75" s="3" t="s">
        <v>283</v>
      </c>
    </row>
    <row r="76" spans="1:1" ht="15.75" customHeight="1" x14ac:dyDescent="0.2">
      <c r="A76" s="4" t="s">
        <v>284</v>
      </c>
    </row>
    <row r="77" spans="1:1" ht="15.75" customHeight="1" x14ac:dyDescent="0.2">
      <c r="A77" s="4" t="s">
        <v>285</v>
      </c>
    </row>
    <row r="78" spans="1:1" ht="15.75" customHeight="1" x14ac:dyDescent="0.2">
      <c r="A78" s="3" t="s">
        <v>286</v>
      </c>
    </row>
    <row r="79" spans="1:1" ht="15.75" customHeight="1" x14ac:dyDescent="0.2">
      <c r="A79" s="3" t="s">
        <v>287</v>
      </c>
    </row>
    <row r="80" spans="1:1" ht="15.75" customHeight="1" x14ac:dyDescent="0.2">
      <c r="A80" s="3" t="s">
        <v>288</v>
      </c>
    </row>
    <row r="81" spans="1:1" ht="15.75" customHeight="1" x14ac:dyDescent="0.2">
      <c r="A81" s="3" t="s">
        <v>289</v>
      </c>
    </row>
    <row r="82" spans="1:1" ht="15.75" customHeight="1" x14ac:dyDescent="0.2">
      <c r="A82" s="4" t="s">
        <v>290</v>
      </c>
    </row>
  </sheetData>
  <mergeCells count="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2.75" x14ac:dyDescent="0.2"/>
  <cols>
    <col min="1" max="1" width="24.5" customWidth="1"/>
    <col min="2" max="2" width="11.33203125" customWidth="1"/>
    <col min="3" max="3" width="14.1640625" customWidth="1"/>
    <col min="4" max="4" width="30.6640625" customWidth="1"/>
    <col min="5" max="5" width="24.6640625" customWidth="1"/>
  </cols>
  <sheetData>
    <row r="1" spans="1:4" ht="15.75" customHeight="1" x14ac:dyDescent="0.2">
      <c r="A1" s="3" t="s">
        <v>291</v>
      </c>
    </row>
    <row r="2" spans="1:4" ht="31.5" customHeight="1" x14ac:dyDescent="0.2">
      <c r="A2" s="20" t="s">
        <v>292</v>
      </c>
      <c r="B2" s="1247" t="s">
        <v>293</v>
      </c>
      <c r="C2" s="1248"/>
      <c r="D2" s="21" t="s">
        <v>294</v>
      </c>
    </row>
    <row r="3" spans="1:4" ht="31.5" customHeight="1" x14ac:dyDescent="0.2">
      <c r="A3" s="22" t="s">
        <v>295</v>
      </c>
      <c r="B3" s="1255" t="s">
        <v>296</v>
      </c>
      <c r="C3" s="1256"/>
      <c r="D3" s="22" t="s">
        <v>297</v>
      </c>
    </row>
    <row r="4" spans="1:4" ht="31.5" customHeight="1" x14ac:dyDescent="0.2">
      <c r="A4" s="22" t="s">
        <v>298</v>
      </c>
      <c r="B4" s="1255" t="s">
        <v>299</v>
      </c>
      <c r="C4" s="1256"/>
      <c r="D4" s="22" t="s">
        <v>300</v>
      </c>
    </row>
    <row r="5" spans="1:4" ht="43.7" customHeight="1" x14ac:dyDescent="0.2">
      <c r="A5" s="22" t="s">
        <v>301</v>
      </c>
      <c r="B5" s="1255" t="s">
        <v>302</v>
      </c>
      <c r="C5" s="1256"/>
      <c r="D5" s="22" t="s">
        <v>303</v>
      </c>
    </row>
    <row r="6" spans="1:4" ht="31.5" customHeight="1" x14ac:dyDescent="0.2">
      <c r="A6" s="22" t="s">
        <v>304</v>
      </c>
      <c r="B6" s="1255" t="s">
        <v>305</v>
      </c>
      <c r="C6" s="1256"/>
      <c r="D6" s="22" t="s">
        <v>306</v>
      </c>
    </row>
    <row r="7" spans="1:4" ht="15.75" customHeight="1" x14ac:dyDescent="0.2">
      <c r="A7" s="3" t="s">
        <v>307</v>
      </c>
    </row>
    <row r="8" spans="1:4" ht="15.75" customHeight="1" x14ac:dyDescent="0.2">
      <c r="A8" s="3" t="s">
        <v>308</v>
      </c>
    </row>
    <row r="9" spans="1:4" ht="15.75" customHeight="1" x14ac:dyDescent="0.2">
      <c r="A9" s="3" t="s">
        <v>309</v>
      </c>
    </row>
    <row r="10" spans="1:4" ht="15.75" customHeight="1" x14ac:dyDescent="0.2">
      <c r="A10" s="5" t="s">
        <v>310</v>
      </c>
    </row>
    <row r="11" spans="1:4" ht="15.75" customHeight="1" x14ac:dyDescent="0.2">
      <c r="A11" s="3" t="s">
        <v>311</v>
      </c>
    </row>
    <row r="12" spans="1:4" ht="15.75" customHeight="1" x14ac:dyDescent="0.2">
      <c r="A12" s="3" t="s">
        <v>312</v>
      </c>
    </row>
    <row r="13" spans="1:4" ht="15.75" customHeight="1" x14ac:dyDescent="0.2">
      <c r="A13" s="4" t="s">
        <v>313</v>
      </c>
    </row>
    <row r="14" spans="1:4" ht="15.75" customHeight="1" x14ac:dyDescent="0.2">
      <c r="A14" s="4" t="s">
        <v>314</v>
      </c>
    </row>
    <row r="15" spans="1:4" ht="15.75" customHeight="1" x14ac:dyDescent="0.2">
      <c r="A15" s="4" t="s">
        <v>315</v>
      </c>
    </row>
    <row r="16" spans="1:4" ht="15.75" customHeight="1" x14ac:dyDescent="0.2">
      <c r="A16" s="4" t="s">
        <v>316</v>
      </c>
    </row>
    <row r="17" spans="1:1" ht="15.75" customHeight="1" x14ac:dyDescent="0.2">
      <c r="A17" s="4" t="s">
        <v>317</v>
      </c>
    </row>
    <row r="18" spans="1:1" ht="15.75" customHeight="1" x14ac:dyDescent="0.2">
      <c r="A18" s="4" t="s">
        <v>318</v>
      </c>
    </row>
    <row r="19" spans="1:1" ht="15.75" customHeight="1" x14ac:dyDescent="0.2">
      <c r="A19" s="4" t="s">
        <v>319</v>
      </c>
    </row>
    <row r="20" spans="1:1" ht="15.75" customHeight="1" x14ac:dyDescent="0.2">
      <c r="A20" s="3" t="s">
        <v>320</v>
      </c>
    </row>
    <row r="21" spans="1:1" ht="15.75" customHeight="1" x14ac:dyDescent="0.2">
      <c r="A21" s="3" t="s">
        <v>321</v>
      </c>
    </row>
    <row r="22" spans="1:1" ht="15.75" customHeight="1" x14ac:dyDescent="0.2">
      <c r="A22" s="3" t="s">
        <v>322</v>
      </c>
    </row>
    <row r="23" spans="1:1" ht="15.75" customHeight="1" x14ac:dyDescent="0.2">
      <c r="A23" s="3" t="s">
        <v>323</v>
      </c>
    </row>
    <row r="24" spans="1:1" ht="15.75" customHeight="1" x14ac:dyDescent="0.2">
      <c r="A24" s="3" t="s">
        <v>324</v>
      </c>
    </row>
    <row r="25" spans="1:1" ht="15.75" customHeight="1" x14ac:dyDescent="0.2">
      <c r="A25" s="3" t="s">
        <v>325</v>
      </c>
    </row>
    <row r="26" spans="1:1" ht="15.75" customHeight="1" x14ac:dyDescent="0.2">
      <c r="A26" s="3" t="s">
        <v>326</v>
      </c>
    </row>
    <row r="27" spans="1:1" ht="15.75" customHeight="1" x14ac:dyDescent="0.2">
      <c r="A27" s="3" t="s">
        <v>327</v>
      </c>
    </row>
    <row r="28" spans="1:1" ht="15.75" customHeight="1" x14ac:dyDescent="0.2">
      <c r="A28" s="3" t="s">
        <v>328</v>
      </c>
    </row>
  </sheetData>
  <mergeCells count="5">
    <mergeCell ref="B2:C2"/>
    <mergeCell ref="B3:C3"/>
    <mergeCell ref="B4:C4"/>
    <mergeCell ref="B5:C5"/>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Q5" sqref="Q5"/>
    </sheetView>
  </sheetViews>
  <sheetFormatPr defaultRowHeight="12.75" x14ac:dyDescent="0.2"/>
  <cols>
    <col min="1" max="1" width="7.1640625" customWidth="1"/>
    <col min="2" max="2" width="21.1640625" customWidth="1"/>
    <col min="3" max="3" width="34.5" customWidth="1"/>
    <col min="4" max="4" width="4" customWidth="1"/>
    <col min="5" max="5" width="32.33203125" customWidth="1"/>
    <col min="6" max="6" width="3.83203125" hidden="1" customWidth="1"/>
    <col min="7" max="10" width="9.83203125" customWidth="1"/>
    <col min="11" max="11" width="10.6640625" customWidth="1"/>
  </cols>
  <sheetData>
    <row r="1" spans="1:11" ht="13.7" customHeight="1" x14ac:dyDescent="0.2">
      <c r="A1" s="23" t="s">
        <v>329</v>
      </c>
    </row>
    <row r="2" spans="1:11" ht="27" customHeight="1" x14ac:dyDescent="0.2">
      <c r="A2" s="24" t="s">
        <v>330</v>
      </c>
      <c r="B2" s="25" t="s">
        <v>331</v>
      </c>
      <c r="C2" s="26" t="s">
        <v>332</v>
      </c>
      <c r="D2" s="1264" t="s">
        <v>333</v>
      </c>
      <c r="E2" s="1265"/>
      <c r="F2" s="1266"/>
      <c r="G2" s="27" t="s">
        <v>334</v>
      </c>
      <c r="H2" s="28" t="s">
        <v>335</v>
      </c>
      <c r="I2" s="27" t="s">
        <v>336</v>
      </c>
      <c r="J2" s="27" t="s">
        <v>337</v>
      </c>
      <c r="K2" s="27" t="s">
        <v>338</v>
      </c>
    </row>
    <row r="3" spans="1:11" ht="64.5" customHeight="1" x14ac:dyDescent="0.2">
      <c r="A3" s="10" t="s">
        <v>339</v>
      </c>
      <c r="B3" s="9" t="s">
        <v>340</v>
      </c>
      <c r="C3" s="10" t="s">
        <v>341</v>
      </c>
      <c r="D3" s="1267" t="s">
        <v>1149</v>
      </c>
      <c r="E3" s="1268"/>
      <c r="F3" s="1269"/>
      <c r="G3" s="119"/>
      <c r="H3" s="122"/>
      <c r="I3" s="10"/>
      <c r="J3" s="10"/>
      <c r="K3" s="10"/>
    </row>
    <row r="4" spans="1:11" ht="62.25" customHeight="1" x14ac:dyDescent="0.2">
      <c r="A4" s="9" t="s">
        <v>342</v>
      </c>
      <c r="B4" s="9" t="s">
        <v>343</v>
      </c>
      <c r="C4" s="9" t="s">
        <v>344</v>
      </c>
      <c r="D4" s="1270" t="s">
        <v>1151</v>
      </c>
      <c r="E4" s="1268"/>
      <c r="F4" s="1269"/>
      <c r="G4" s="120"/>
      <c r="H4" s="120"/>
      <c r="I4" s="10"/>
      <c r="J4" s="10"/>
      <c r="K4" s="10"/>
    </row>
    <row r="5" spans="1:11" ht="135.75" customHeight="1" x14ac:dyDescent="0.2">
      <c r="A5" s="9" t="s">
        <v>345</v>
      </c>
      <c r="B5" s="9" t="s">
        <v>346</v>
      </c>
      <c r="C5" s="10" t="s">
        <v>347</v>
      </c>
      <c r="D5" s="1271" t="s">
        <v>1150</v>
      </c>
      <c r="E5" s="1268"/>
      <c r="F5" s="1269"/>
      <c r="G5" s="120"/>
      <c r="H5" s="122"/>
      <c r="I5" s="10"/>
      <c r="J5" s="10"/>
      <c r="K5" s="10"/>
    </row>
    <row r="6" spans="1:11" ht="13.5" customHeight="1" x14ac:dyDescent="0.2">
      <c r="A6" s="29" t="s">
        <v>348</v>
      </c>
      <c r="B6" s="29" t="s">
        <v>349</v>
      </c>
      <c r="C6" s="29" t="s">
        <v>350</v>
      </c>
      <c r="D6" s="1272" t="s">
        <v>1152</v>
      </c>
      <c r="E6" s="1273"/>
      <c r="F6" s="1274"/>
      <c r="G6" s="1260"/>
      <c r="H6" s="1260"/>
      <c r="I6" s="1263"/>
      <c r="J6" s="1263"/>
      <c r="K6" s="1263"/>
    </row>
    <row r="7" spans="1:11" ht="13.5" customHeight="1" x14ac:dyDescent="0.2">
      <c r="A7" s="30"/>
      <c r="B7" s="31" t="s">
        <v>351</v>
      </c>
      <c r="C7" s="31" t="s">
        <v>352</v>
      </c>
      <c r="D7" s="1275"/>
      <c r="E7" s="1276"/>
      <c r="F7" s="1277"/>
      <c r="G7" s="1261"/>
      <c r="H7" s="1261"/>
      <c r="I7" s="1261"/>
      <c r="J7" s="1261"/>
      <c r="K7" s="1261"/>
    </row>
    <row r="8" spans="1:11" ht="13.5" customHeight="1" x14ac:dyDescent="0.2">
      <c r="A8" s="30"/>
      <c r="B8" s="31" t="s">
        <v>353</v>
      </c>
      <c r="C8" s="31" t="s">
        <v>354</v>
      </c>
      <c r="D8" s="1275"/>
      <c r="E8" s="1276"/>
      <c r="F8" s="1277"/>
      <c r="G8" s="1261"/>
      <c r="H8" s="1261"/>
      <c r="I8" s="1261"/>
      <c r="J8" s="1261"/>
      <c r="K8" s="1261"/>
    </row>
    <row r="9" spans="1:11" ht="13.5" customHeight="1" x14ac:dyDescent="0.2">
      <c r="A9" s="30"/>
      <c r="B9" s="31" t="s">
        <v>355</v>
      </c>
      <c r="C9" s="31" t="s">
        <v>356</v>
      </c>
      <c r="D9" s="1275"/>
      <c r="E9" s="1276"/>
      <c r="F9" s="1277"/>
      <c r="G9" s="1261"/>
      <c r="H9" s="1261"/>
      <c r="I9" s="1261"/>
      <c r="J9" s="1261"/>
      <c r="K9" s="1261"/>
    </row>
    <row r="10" spans="1:11" ht="13.5" customHeight="1" x14ac:dyDescent="0.2">
      <c r="A10" s="30"/>
      <c r="B10" s="31" t="s">
        <v>357</v>
      </c>
      <c r="C10" s="31" t="s">
        <v>358</v>
      </c>
      <c r="D10" s="1275"/>
      <c r="E10" s="1276"/>
      <c r="F10" s="1277"/>
      <c r="G10" s="1261"/>
      <c r="H10" s="1261"/>
      <c r="I10" s="1261"/>
      <c r="J10" s="1261"/>
      <c r="K10" s="1261"/>
    </row>
    <row r="11" spans="1:11" ht="13.5" customHeight="1" x14ac:dyDescent="0.2">
      <c r="A11" s="30"/>
      <c r="B11" s="30"/>
      <c r="C11" s="31" t="s">
        <v>359</v>
      </c>
      <c r="D11" s="1275"/>
      <c r="E11" s="1276"/>
      <c r="F11" s="1277"/>
      <c r="G11" s="1261"/>
      <c r="H11" s="1261"/>
      <c r="I11" s="1261"/>
      <c r="J11" s="1261"/>
      <c r="K11" s="1261"/>
    </row>
    <row r="12" spans="1:11" ht="13.5" customHeight="1" x14ac:dyDescent="0.2">
      <c r="A12" s="30"/>
      <c r="B12" s="30"/>
      <c r="C12" s="31" t="s">
        <v>360</v>
      </c>
      <c r="D12" s="1275"/>
      <c r="E12" s="1276"/>
      <c r="F12" s="1277"/>
      <c r="G12" s="1261"/>
      <c r="H12" s="1261"/>
      <c r="I12" s="1261"/>
      <c r="J12" s="1261"/>
      <c r="K12" s="1261"/>
    </row>
    <row r="13" spans="1:11" ht="13.5" customHeight="1" x14ac:dyDescent="0.2">
      <c r="A13" s="30"/>
      <c r="B13" s="30"/>
      <c r="C13" s="31" t="s">
        <v>361</v>
      </c>
      <c r="D13" s="1275"/>
      <c r="E13" s="1276"/>
      <c r="F13" s="1277"/>
      <c r="G13" s="1261"/>
      <c r="H13" s="1261"/>
      <c r="I13" s="1261"/>
      <c r="J13" s="1261"/>
      <c r="K13" s="1261"/>
    </row>
    <row r="14" spans="1:11" ht="13.5" customHeight="1" x14ac:dyDescent="0.2">
      <c r="A14" s="30"/>
      <c r="B14" s="30"/>
      <c r="C14" s="31" t="s">
        <v>362</v>
      </c>
      <c r="D14" s="1275"/>
      <c r="E14" s="1276"/>
      <c r="F14" s="1277"/>
      <c r="G14" s="1261"/>
      <c r="H14" s="1261"/>
      <c r="I14" s="1261"/>
      <c r="J14" s="1261"/>
      <c r="K14" s="1261"/>
    </row>
    <row r="15" spans="1:11" ht="25.5" customHeight="1" x14ac:dyDescent="0.2">
      <c r="A15" s="32"/>
      <c r="B15" s="32"/>
      <c r="C15" s="33" t="s">
        <v>363</v>
      </c>
      <c r="D15" s="1278"/>
      <c r="E15" s="1279"/>
      <c r="F15" s="1280"/>
      <c r="G15" s="1262"/>
      <c r="H15" s="1262"/>
      <c r="I15" s="1262"/>
      <c r="J15" s="1262"/>
      <c r="K15" s="1262"/>
    </row>
    <row r="16" spans="1:11" ht="45.75" customHeight="1" x14ac:dyDescent="0.2">
      <c r="A16" s="9" t="s">
        <v>364</v>
      </c>
      <c r="B16" s="9" t="s">
        <v>365</v>
      </c>
      <c r="C16" s="9" t="s">
        <v>366</v>
      </c>
      <c r="D16" s="1257"/>
      <c r="E16" s="1258"/>
      <c r="F16" s="1259"/>
      <c r="G16" s="121"/>
      <c r="H16" s="121"/>
      <c r="I16" s="35"/>
      <c r="J16" s="35"/>
      <c r="K16" s="35"/>
    </row>
    <row r="17" spans="1:1" ht="42.75" customHeight="1" x14ac:dyDescent="0.2"/>
    <row r="18" spans="1:1" ht="13.7" customHeight="1" x14ac:dyDescent="0.2">
      <c r="A18" t="s">
        <v>367</v>
      </c>
    </row>
  </sheetData>
  <mergeCells count="11">
    <mergeCell ref="K6:K15"/>
    <mergeCell ref="D2:F2"/>
    <mergeCell ref="D3:F3"/>
    <mergeCell ref="D4:F4"/>
    <mergeCell ref="D5:F5"/>
    <mergeCell ref="D6:F15"/>
    <mergeCell ref="D16:F16"/>
    <mergeCell ref="G6:G15"/>
    <mergeCell ref="H6:H15"/>
    <mergeCell ref="I6:I15"/>
    <mergeCell ref="J6:J15"/>
  </mergeCell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N6" sqref="N6"/>
    </sheetView>
  </sheetViews>
  <sheetFormatPr defaultRowHeight="12.75" x14ac:dyDescent="0.2"/>
  <cols>
    <col min="1" max="1" width="7.1640625" customWidth="1"/>
    <col min="2" max="2" width="18.5" customWidth="1"/>
    <col min="3" max="3" width="34.5" customWidth="1"/>
    <col min="4" max="4" width="38.6640625" customWidth="1"/>
    <col min="5" max="8" width="9.83203125" customWidth="1"/>
    <col min="9" max="9" width="10.6640625" customWidth="1"/>
  </cols>
  <sheetData>
    <row r="1" spans="1:9" ht="125.25" customHeight="1" x14ac:dyDescent="0.2">
      <c r="A1" s="10"/>
      <c r="B1" s="9" t="s">
        <v>368</v>
      </c>
      <c r="C1" s="10" t="s">
        <v>369</v>
      </c>
      <c r="D1" s="1081" t="s">
        <v>1147</v>
      </c>
      <c r="E1" s="10"/>
      <c r="F1" s="10"/>
      <c r="G1" s="10"/>
      <c r="H1" s="10"/>
      <c r="I1" s="10"/>
    </row>
    <row r="2" spans="1:9" ht="114.75" customHeight="1" x14ac:dyDescent="0.2">
      <c r="A2" s="9" t="s">
        <v>370</v>
      </c>
      <c r="B2" s="9" t="s">
        <v>371</v>
      </c>
      <c r="C2" s="10" t="s">
        <v>372</v>
      </c>
      <c r="D2" s="118" t="s">
        <v>568</v>
      </c>
      <c r="E2" s="10">
        <v>0</v>
      </c>
      <c r="F2" s="10">
        <v>0</v>
      </c>
      <c r="G2" s="10"/>
      <c r="H2" s="10"/>
      <c r="I2" s="10"/>
    </row>
    <row r="3" spans="1:9" ht="79.5" customHeight="1" x14ac:dyDescent="0.2">
      <c r="A3" s="9" t="s">
        <v>373</v>
      </c>
      <c r="B3" s="9" t="s">
        <v>374</v>
      </c>
      <c r="C3" s="10" t="s">
        <v>375</v>
      </c>
      <c r="D3" s="34" t="s">
        <v>376</v>
      </c>
      <c r="E3" s="10"/>
      <c r="F3" s="10"/>
      <c r="G3" s="10"/>
      <c r="H3" s="10"/>
      <c r="I3" s="10"/>
    </row>
    <row r="4" spans="1:9" ht="138" customHeight="1" x14ac:dyDescent="0.2">
      <c r="A4" s="9" t="s">
        <v>377</v>
      </c>
      <c r="B4" s="9" t="s">
        <v>378</v>
      </c>
      <c r="C4" s="10" t="s">
        <v>379</v>
      </c>
      <c r="D4" s="28" t="s">
        <v>380</v>
      </c>
      <c r="E4" s="10">
        <v>0</v>
      </c>
      <c r="F4" s="10">
        <v>0</v>
      </c>
      <c r="G4" s="10"/>
      <c r="H4" s="10"/>
      <c r="I4" s="10"/>
    </row>
    <row r="5" spans="1:9" ht="27" customHeight="1" x14ac:dyDescent="0.2">
      <c r="A5" s="35"/>
      <c r="B5" s="35"/>
      <c r="C5" s="10" t="s">
        <v>381</v>
      </c>
      <c r="D5" s="35"/>
      <c r="E5" s="35"/>
      <c r="F5" s="35"/>
      <c r="G5" s="35"/>
      <c r="H5" s="35"/>
      <c r="I5" s="35"/>
    </row>
    <row r="6" spans="1:9" ht="121.5" customHeight="1" x14ac:dyDescent="0.2">
      <c r="A6" s="9" t="s">
        <v>382</v>
      </c>
      <c r="B6" s="9" t="s">
        <v>383</v>
      </c>
      <c r="C6" s="10" t="s">
        <v>384</v>
      </c>
      <c r="D6" s="1242" t="s">
        <v>1200</v>
      </c>
      <c r="E6" s="10"/>
      <c r="F6" s="10"/>
      <c r="G6" s="10"/>
      <c r="H6" s="10"/>
      <c r="I6" s="10"/>
    </row>
    <row r="7" spans="1:9" ht="13.5" customHeight="1" x14ac:dyDescent="0.2">
      <c r="A7" s="36">
        <v>10</v>
      </c>
      <c r="B7" s="29" t="s">
        <v>349</v>
      </c>
      <c r="C7" s="29" t="s">
        <v>385</v>
      </c>
      <c r="D7" s="1287" t="s">
        <v>386</v>
      </c>
      <c r="E7" s="1263"/>
      <c r="F7" s="1263"/>
      <c r="G7" s="1263"/>
      <c r="H7" s="1263"/>
      <c r="I7" s="1263"/>
    </row>
    <row r="8" spans="1:9" ht="13.5" customHeight="1" x14ac:dyDescent="0.2">
      <c r="A8" s="30"/>
      <c r="B8" s="31" t="s">
        <v>351</v>
      </c>
      <c r="C8" s="31" t="s">
        <v>387</v>
      </c>
      <c r="D8" s="1288"/>
      <c r="E8" s="1261"/>
      <c r="F8" s="1261"/>
      <c r="G8" s="1261"/>
      <c r="H8" s="1261"/>
      <c r="I8" s="1261"/>
    </row>
    <row r="9" spans="1:9" ht="13.5" customHeight="1" x14ac:dyDescent="0.2">
      <c r="A9" s="30"/>
      <c r="B9" s="31" t="s">
        <v>388</v>
      </c>
      <c r="C9" s="31" t="s">
        <v>389</v>
      </c>
      <c r="D9" s="1288"/>
      <c r="E9" s="1261"/>
      <c r="F9" s="1261"/>
      <c r="G9" s="1261"/>
      <c r="H9" s="1261"/>
      <c r="I9" s="1261"/>
    </row>
    <row r="10" spans="1:9" ht="13.5" customHeight="1" x14ac:dyDescent="0.2">
      <c r="A10" s="30"/>
      <c r="B10" s="31" t="s">
        <v>390</v>
      </c>
      <c r="C10" s="31" t="s">
        <v>391</v>
      </c>
      <c r="D10" s="1288"/>
      <c r="E10" s="1261"/>
      <c r="F10" s="1261"/>
      <c r="G10" s="1261"/>
      <c r="H10" s="1261"/>
      <c r="I10" s="1261"/>
    </row>
    <row r="11" spans="1:9" ht="13.5" customHeight="1" x14ac:dyDescent="0.2">
      <c r="A11" s="30"/>
      <c r="B11" s="31" t="s">
        <v>392</v>
      </c>
      <c r="C11" s="31" t="s">
        <v>393</v>
      </c>
      <c r="D11" s="1288"/>
      <c r="E11" s="1261"/>
      <c r="F11" s="1261"/>
      <c r="G11" s="1261"/>
      <c r="H11" s="1261"/>
      <c r="I11" s="1261"/>
    </row>
    <row r="12" spans="1:9" ht="13.5" customHeight="1" x14ac:dyDescent="0.2">
      <c r="A12" s="30"/>
      <c r="B12" s="31" t="s">
        <v>357</v>
      </c>
      <c r="C12" s="31" t="s">
        <v>394</v>
      </c>
      <c r="D12" s="1288"/>
      <c r="E12" s="1261"/>
      <c r="F12" s="1261"/>
      <c r="G12" s="1261"/>
      <c r="H12" s="1261"/>
      <c r="I12" s="1261"/>
    </row>
    <row r="13" spans="1:9" ht="13.5" customHeight="1" x14ac:dyDescent="0.2">
      <c r="A13" s="30"/>
      <c r="B13" s="30"/>
      <c r="C13" s="31" t="s">
        <v>395</v>
      </c>
      <c r="D13" s="1288"/>
      <c r="E13" s="1261"/>
      <c r="F13" s="1261"/>
      <c r="G13" s="1261"/>
      <c r="H13" s="1261"/>
      <c r="I13" s="1261"/>
    </row>
    <row r="14" spans="1:9" ht="13.5" customHeight="1" x14ac:dyDescent="0.2">
      <c r="A14" s="30"/>
      <c r="B14" s="30"/>
      <c r="C14" s="31" t="s">
        <v>396</v>
      </c>
      <c r="D14" s="1288"/>
      <c r="E14" s="1261"/>
      <c r="F14" s="1261"/>
      <c r="G14" s="1261"/>
      <c r="H14" s="1261"/>
      <c r="I14" s="1261"/>
    </row>
    <row r="15" spans="1:9" ht="13.5" customHeight="1" x14ac:dyDescent="0.2">
      <c r="A15" s="30"/>
      <c r="B15" s="30"/>
      <c r="C15" s="31" t="s">
        <v>397</v>
      </c>
      <c r="D15" s="1288"/>
      <c r="E15" s="1261"/>
      <c r="F15" s="1261"/>
      <c r="G15" s="1261"/>
      <c r="H15" s="1261"/>
      <c r="I15" s="1261"/>
    </row>
    <row r="16" spans="1:9" ht="13.5" customHeight="1" x14ac:dyDescent="0.2">
      <c r="A16" s="30"/>
      <c r="B16" s="30"/>
      <c r="C16" s="31" t="s">
        <v>398</v>
      </c>
      <c r="D16" s="1288"/>
      <c r="E16" s="1261"/>
      <c r="F16" s="1261"/>
      <c r="G16" s="1261"/>
      <c r="H16" s="1261"/>
      <c r="I16" s="1261"/>
    </row>
    <row r="17" spans="1:9" ht="13.5" customHeight="1" x14ac:dyDescent="0.2">
      <c r="A17" s="32"/>
      <c r="B17" s="32"/>
      <c r="C17" s="33" t="s">
        <v>399</v>
      </c>
      <c r="D17" s="1289"/>
      <c r="E17" s="1262"/>
      <c r="F17" s="1262"/>
      <c r="G17" s="1262"/>
      <c r="H17" s="1262"/>
      <c r="I17" s="1262"/>
    </row>
    <row r="18" spans="1:9" ht="13.5" customHeight="1" x14ac:dyDescent="0.2">
      <c r="A18" s="29" t="s">
        <v>400</v>
      </c>
      <c r="B18" s="29" t="s">
        <v>349</v>
      </c>
      <c r="C18" s="29" t="s">
        <v>401</v>
      </c>
      <c r="D18" s="1284"/>
      <c r="E18" s="1260"/>
      <c r="F18" s="1260"/>
      <c r="G18" s="1263"/>
      <c r="H18" s="1263"/>
      <c r="I18" s="1263"/>
    </row>
    <row r="19" spans="1:9" ht="13.5" customHeight="1" x14ac:dyDescent="0.2">
      <c r="A19" s="30"/>
      <c r="B19" s="31" t="s">
        <v>351</v>
      </c>
      <c r="C19" s="31" t="s">
        <v>402</v>
      </c>
      <c r="D19" s="1285"/>
      <c r="E19" s="1261"/>
      <c r="F19" s="1261"/>
      <c r="G19" s="1261"/>
      <c r="H19" s="1261"/>
      <c r="I19" s="1261"/>
    </row>
    <row r="20" spans="1:9" ht="13.5" customHeight="1" x14ac:dyDescent="0.2">
      <c r="A20" s="30"/>
      <c r="B20" s="31" t="s">
        <v>403</v>
      </c>
      <c r="C20" s="31" t="s">
        <v>404</v>
      </c>
      <c r="D20" s="1285"/>
      <c r="E20" s="1261"/>
      <c r="F20" s="1261"/>
      <c r="G20" s="1261"/>
      <c r="H20" s="1261"/>
      <c r="I20" s="1261"/>
    </row>
    <row r="21" spans="1:9" ht="13.5" customHeight="1" x14ac:dyDescent="0.2">
      <c r="A21" s="30"/>
      <c r="B21" s="31" t="s">
        <v>405</v>
      </c>
      <c r="C21" s="31" t="s">
        <v>406</v>
      </c>
      <c r="D21" s="1285"/>
      <c r="E21" s="1261"/>
      <c r="F21" s="1261"/>
      <c r="G21" s="1261"/>
      <c r="H21" s="1261"/>
      <c r="I21" s="1261"/>
    </row>
    <row r="22" spans="1:9" ht="13.5" customHeight="1" x14ac:dyDescent="0.2">
      <c r="A22" s="30"/>
      <c r="B22" s="31" t="s">
        <v>392</v>
      </c>
      <c r="C22" s="31" t="s">
        <v>407</v>
      </c>
      <c r="D22" s="1285"/>
      <c r="E22" s="1261"/>
      <c r="F22" s="1261"/>
      <c r="G22" s="1261"/>
      <c r="H22" s="1261"/>
      <c r="I22" s="1261"/>
    </row>
    <row r="23" spans="1:9" ht="21.6" customHeight="1" x14ac:dyDescent="0.2">
      <c r="A23" s="37"/>
      <c r="B23" s="33" t="s">
        <v>357</v>
      </c>
      <c r="C23" s="37"/>
      <c r="D23" s="1286"/>
      <c r="E23" s="1262"/>
      <c r="F23" s="1262"/>
      <c r="G23" s="1262"/>
      <c r="H23" s="1262"/>
      <c r="I23" s="1262"/>
    </row>
    <row r="24" spans="1:9" ht="13.5" customHeight="1" x14ac:dyDescent="0.2">
      <c r="A24" s="36">
        <v>12</v>
      </c>
      <c r="B24" s="29" t="s">
        <v>349</v>
      </c>
      <c r="C24" s="29" t="s">
        <v>408</v>
      </c>
      <c r="D24" s="1281" t="s">
        <v>1148</v>
      </c>
      <c r="E24" s="1263">
        <v>0</v>
      </c>
      <c r="F24" s="1263">
        <v>0</v>
      </c>
      <c r="G24" s="1263"/>
      <c r="H24" s="1263"/>
      <c r="I24" s="1263"/>
    </row>
    <row r="25" spans="1:9" ht="13.5" customHeight="1" x14ac:dyDescent="0.2">
      <c r="A25" s="30"/>
      <c r="B25" s="31" t="s">
        <v>351</v>
      </c>
      <c r="C25" s="31" t="s">
        <v>409</v>
      </c>
      <c r="D25" s="1282"/>
      <c r="E25" s="1261"/>
      <c r="F25" s="1261"/>
      <c r="G25" s="1261"/>
      <c r="H25" s="1261"/>
      <c r="I25" s="1261"/>
    </row>
    <row r="26" spans="1:9" ht="13.5" customHeight="1" x14ac:dyDescent="0.2">
      <c r="A26" s="30"/>
      <c r="B26" s="31" t="s">
        <v>410</v>
      </c>
      <c r="C26" s="31" t="s">
        <v>411</v>
      </c>
      <c r="D26" s="1282"/>
      <c r="E26" s="1261"/>
      <c r="F26" s="1261"/>
      <c r="G26" s="1261"/>
      <c r="H26" s="1261"/>
      <c r="I26" s="1261"/>
    </row>
    <row r="27" spans="1:9" ht="13.5" customHeight="1" x14ac:dyDescent="0.2">
      <c r="A27" s="30"/>
      <c r="B27" s="31" t="s">
        <v>412</v>
      </c>
      <c r="C27" s="31" t="s">
        <v>413</v>
      </c>
      <c r="D27" s="1282"/>
      <c r="E27" s="1261"/>
      <c r="F27" s="1261"/>
      <c r="G27" s="1261"/>
      <c r="H27" s="1261"/>
      <c r="I27" s="1261"/>
    </row>
    <row r="28" spans="1:9" ht="13.5" customHeight="1" x14ac:dyDescent="0.2">
      <c r="A28" s="30"/>
      <c r="B28" s="31" t="s">
        <v>414</v>
      </c>
      <c r="C28" s="31" t="s">
        <v>415</v>
      </c>
      <c r="D28" s="1282"/>
      <c r="E28" s="1261"/>
      <c r="F28" s="1261"/>
      <c r="G28" s="1261"/>
      <c r="H28" s="1261"/>
      <c r="I28" s="1261"/>
    </row>
    <row r="29" spans="1:9" ht="13.5" customHeight="1" x14ac:dyDescent="0.2">
      <c r="A29" s="30"/>
      <c r="B29" s="31" t="s">
        <v>392</v>
      </c>
      <c r="C29" s="30"/>
      <c r="D29" s="1282"/>
      <c r="E29" s="1261"/>
      <c r="F29" s="1261"/>
      <c r="G29" s="1261"/>
      <c r="H29" s="1261"/>
      <c r="I29" s="1261"/>
    </row>
    <row r="30" spans="1:9" ht="13.5" customHeight="1" x14ac:dyDescent="0.2">
      <c r="A30" s="32"/>
      <c r="B30" s="33" t="s">
        <v>357</v>
      </c>
      <c r="C30" s="32"/>
      <c r="D30" s="1283"/>
      <c r="E30" s="1262"/>
      <c r="F30" s="1262"/>
      <c r="G30" s="1262"/>
      <c r="H30" s="1262"/>
      <c r="I30" s="1262"/>
    </row>
  </sheetData>
  <mergeCells count="18">
    <mergeCell ref="I7:I17"/>
    <mergeCell ref="D18:D23"/>
    <mergeCell ref="E18:E23"/>
    <mergeCell ref="F18:F23"/>
    <mergeCell ref="G18:G23"/>
    <mergeCell ref="H18:H23"/>
    <mergeCell ref="I18:I23"/>
    <mergeCell ref="D7:D17"/>
    <mergeCell ref="E7:E17"/>
    <mergeCell ref="F7:F17"/>
    <mergeCell ref="G7:G17"/>
    <mergeCell ref="H7:H17"/>
    <mergeCell ref="I24:I30"/>
    <mergeCell ref="D24:D30"/>
    <mergeCell ref="E24:E30"/>
    <mergeCell ref="F24:F30"/>
    <mergeCell ref="G24:G30"/>
    <mergeCell ref="H24:H30"/>
  </mergeCell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10" zoomScale="140" zoomScaleNormal="140" workbookViewId="0">
      <selection activeCell="K44" sqref="K44"/>
    </sheetView>
  </sheetViews>
  <sheetFormatPr defaultRowHeight="12.75" x14ac:dyDescent="0.2"/>
  <cols>
    <col min="1" max="1" width="7.83203125" customWidth="1"/>
    <col min="2" max="2" width="2.6640625" customWidth="1"/>
    <col min="3" max="3" width="10" customWidth="1"/>
    <col min="4" max="4" width="0.1640625" hidden="1" customWidth="1"/>
    <col min="5" max="5" width="13.1640625" customWidth="1"/>
    <col min="6" max="6" width="0.6640625" hidden="1" customWidth="1"/>
    <col min="7" max="7" width="13.6640625" customWidth="1"/>
    <col min="8" max="8" width="13" style="161" customWidth="1"/>
    <col min="9" max="10" width="2.5" customWidth="1"/>
    <col min="11" max="11" width="13.6640625" customWidth="1"/>
    <col min="12" max="12" width="16.5" style="191" customWidth="1"/>
    <col min="13" max="13" width="16.6640625" style="191" customWidth="1"/>
    <col min="14" max="14" width="24.83203125" customWidth="1"/>
    <col min="16" max="16" width="20.83203125" customWidth="1"/>
    <col min="17" max="17" width="15.5" customWidth="1"/>
  </cols>
  <sheetData>
    <row r="1" spans="1:16" ht="15.75" customHeight="1" x14ac:dyDescent="0.2">
      <c r="A1" s="3" t="s">
        <v>416</v>
      </c>
      <c r="H1" s="191"/>
    </row>
    <row r="2" spans="1:16" ht="15.75" customHeight="1" x14ac:dyDescent="0.2">
      <c r="A2" s="3" t="s">
        <v>417</v>
      </c>
      <c r="H2" s="191"/>
      <c r="J2" s="102" t="s">
        <v>606</v>
      </c>
    </row>
    <row r="3" spans="1:16" ht="10.7" customHeight="1" x14ac:dyDescent="0.2">
      <c r="A3" s="38" t="s">
        <v>418</v>
      </c>
      <c r="H3" s="191"/>
    </row>
    <row r="4" spans="1:16" ht="9.75" customHeight="1" x14ac:dyDescent="0.2">
      <c r="A4" s="1334"/>
      <c r="B4" s="1335"/>
      <c r="C4" s="1335"/>
      <c r="D4" s="1335"/>
      <c r="E4" s="1335"/>
      <c r="F4" s="1335"/>
      <c r="G4" s="1335"/>
      <c r="H4" s="1335"/>
      <c r="I4" s="1335"/>
      <c r="J4" s="1335"/>
      <c r="K4" s="1335"/>
      <c r="L4" s="1335"/>
      <c r="M4" s="1335"/>
      <c r="N4" s="1336"/>
      <c r="P4" s="102"/>
    </row>
    <row r="5" spans="1:16" ht="9.75" customHeight="1" x14ac:dyDescent="0.2">
      <c r="A5" s="1329" t="s">
        <v>419</v>
      </c>
      <c r="B5" s="1331"/>
      <c r="C5" s="1323"/>
      <c r="D5" s="1324"/>
      <c r="E5" s="1324"/>
      <c r="F5" s="1324"/>
      <c r="G5" s="1324"/>
      <c r="H5" s="1324"/>
      <c r="I5" s="1324"/>
      <c r="J5" s="1324"/>
      <c r="K5" s="1325"/>
      <c r="L5" s="239" t="s">
        <v>420</v>
      </c>
      <c r="M5" s="1323"/>
      <c r="N5" s="1325"/>
      <c r="P5" s="102"/>
    </row>
    <row r="6" spans="1:16" ht="9" customHeight="1" x14ac:dyDescent="0.2">
      <c r="A6" s="1334"/>
      <c r="B6" s="1335"/>
      <c r="C6" s="1335"/>
      <c r="D6" s="1335"/>
      <c r="E6" s="1335"/>
      <c r="F6" s="1335"/>
      <c r="G6" s="1335"/>
      <c r="H6" s="1335"/>
      <c r="I6" s="1335"/>
      <c r="J6" s="1335"/>
      <c r="K6" s="1335"/>
      <c r="L6" s="1335"/>
      <c r="M6" s="1335"/>
      <c r="N6" s="1336"/>
    </row>
    <row r="7" spans="1:16" ht="9.75" customHeight="1" x14ac:dyDescent="0.2">
      <c r="A7" s="1337" t="s">
        <v>421</v>
      </c>
      <c r="B7" s="1338"/>
      <c r="C7" s="1338"/>
      <c r="D7" s="1339"/>
      <c r="E7" s="1343" t="s">
        <v>422</v>
      </c>
      <c r="F7" s="1344"/>
      <c r="G7" s="1344"/>
      <c r="H7" s="1344"/>
      <c r="I7" s="1344"/>
      <c r="J7" s="1344"/>
      <c r="K7" s="1344"/>
      <c r="L7" s="1344"/>
      <c r="M7" s="1344"/>
      <c r="N7" s="1345"/>
    </row>
    <row r="8" spans="1:16" ht="17.850000000000001" customHeight="1" x14ac:dyDescent="0.2">
      <c r="A8" s="1340"/>
      <c r="B8" s="1341"/>
      <c r="C8" s="1341"/>
      <c r="D8" s="1342"/>
      <c r="E8" s="1346" t="s">
        <v>1164</v>
      </c>
      <c r="F8" s="1347"/>
      <c r="G8" s="1350" t="s">
        <v>1165</v>
      </c>
      <c r="H8" s="1346" t="s">
        <v>1166</v>
      </c>
      <c r="I8" s="1347"/>
      <c r="J8" s="1346" t="s">
        <v>1167</v>
      </c>
      <c r="K8" s="1347"/>
      <c r="L8" s="1352" t="s">
        <v>423</v>
      </c>
      <c r="M8" s="1352" t="s">
        <v>424</v>
      </c>
      <c r="N8" s="1263" t="s">
        <v>425</v>
      </c>
    </row>
    <row r="9" spans="1:16" ht="22.5" customHeight="1" x14ac:dyDescent="0.2">
      <c r="A9" s="1353" t="s">
        <v>426</v>
      </c>
      <c r="B9" s="1354"/>
      <c r="C9" s="1353" t="s">
        <v>427</v>
      </c>
      <c r="D9" s="1354"/>
      <c r="E9" s="1348"/>
      <c r="F9" s="1349"/>
      <c r="G9" s="1351"/>
      <c r="H9" s="1348"/>
      <c r="I9" s="1349"/>
      <c r="J9" s="1348"/>
      <c r="K9" s="1349"/>
      <c r="L9" s="1351"/>
      <c r="M9" s="1351"/>
      <c r="N9" s="1262"/>
      <c r="P9" s="102"/>
    </row>
    <row r="10" spans="1:16" ht="12" customHeight="1" x14ac:dyDescent="0.2">
      <c r="A10" s="1290">
        <v>1</v>
      </c>
      <c r="B10" s="1291"/>
      <c r="C10" s="1292" t="s">
        <v>607</v>
      </c>
      <c r="D10" s="1355"/>
      <c r="E10" s="352">
        <f>'Table 7'!D62</f>
        <v>59049</v>
      </c>
      <c r="F10" s="352">
        <f>'Table 7'!E62</f>
        <v>59540</v>
      </c>
      <c r="G10" s="352">
        <f>'Table 7'!E62</f>
        <v>59540</v>
      </c>
      <c r="H10" s="1294">
        <f>G10</f>
        <v>59540</v>
      </c>
      <c r="I10" s="1295"/>
      <c r="J10" s="1332">
        <f>'Table 7'!H62</f>
        <v>69431</v>
      </c>
      <c r="K10" s="1333"/>
      <c r="L10" s="686">
        <f>'Table 7'!I62</f>
        <v>69431</v>
      </c>
      <c r="M10" s="352">
        <f>'Table 7'!J62</f>
        <v>62379</v>
      </c>
      <c r="N10" s="103">
        <f>M10-L10</f>
        <v>-7052</v>
      </c>
      <c r="O10" s="187"/>
      <c r="P10" s="102"/>
    </row>
    <row r="11" spans="1:16" ht="9.75" customHeight="1" x14ac:dyDescent="0.2">
      <c r="A11" s="1290">
        <v>2</v>
      </c>
      <c r="B11" s="1291"/>
      <c r="C11" s="1292" t="s">
        <v>608</v>
      </c>
      <c r="D11" s="1293"/>
      <c r="E11" s="352">
        <f>'Table 7'!D119</f>
        <v>4749</v>
      </c>
      <c r="F11" s="352"/>
      <c r="G11" s="352">
        <f>'Table 7'!E119</f>
        <v>6462</v>
      </c>
      <c r="H11" s="1294">
        <f t="shared" ref="H11:H21" si="0">G11</f>
        <v>6462</v>
      </c>
      <c r="I11" s="1295"/>
      <c r="J11" s="1332">
        <f>'Table 7'!H119</f>
        <v>6462</v>
      </c>
      <c r="K11" s="1333"/>
      <c r="L11" s="352">
        <f>'Table 7'!I119</f>
        <v>6462</v>
      </c>
      <c r="M11" s="352">
        <f>'Table 7'!J119</f>
        <v>4881</v>
      </c>
      <c r="N11" s="103">
        <f t="shared" ref="N11:N34" si="1">M11-L11</f>
        <v>-1581</v>
      </c>
      <c r="O11" s="187"/>
      <c r="P11" s="102"/>
    </row>
    <row r="12" spans="1:16" ht="9.75" customHeight="1" x14ac:dyDescent="0.2">
      <c r="A12" s="1290">
        <v>3</v>
      </c>
      <c r="B12" s="1291"/>
      <c r="C12" s="1292" t="s">
        <v>618</v>
      </c>
      <c r="D12" s="1293"/>
      <c r="E12" s="352">
        <f>'Table 7'!D150</f>
        <v>21562</v>
      </c>
      <c r="F12" s="352"/>
      <c r="G12" s="352">
        <f>'Table 7'!E150</f>
        <v>25255</v>
      </c>
      <c r="H12" s="1294">
        <f t="shared" si="0"/>
        <v>25255</v>
      </c>
      <c r="I12" s="1295"/>
      <c r="J12" s="1332">
        <f>'Table 7'!H150</f>
        <v>28036</v>
      </c>
      <c r="K12" s="1333"/>
      <c r="L12" s="352">
        <f>'Table 7'!I150</f>
        <v>28036</v>
      </c>
      <c r="M12" s="352">
        <f>'Table 7'!J150</f>
        <v>26519</v>
      </c>
      <c r="N12" s="103">
        <f t="shared" si="1"/>
        <v>-1517</v>
      </c>
      <c r="O12" s="187"/>
      <c r="P12" s="102"/>
    </row>
    <row r="13" spans="1:16" ht="9.75" customHeight="1" x14ac:dyDescent="0.2">
      <c r="A13" s="1290">
        <v>4</v>
      </c>
      <c r="B13" s="1291"/>
      <c r="C13" s="1292" t="s">
        <v>609</v>
      </c>
      <c r="D13" s="1293"/>
      <c r="E13" s="352">
        <f>'Table 7'!D179</f>
        <v>5270</v>
      </c>
      <c r="F13" s="352">
        <v>11940</v>
      </c>
      <c r="G13" s="352">
        <f>'Table 7'!E179</f>
        <v>6295</v>
      </c>
      <c r="H13" s="1294">
        <f t="shared" si="0"/>
        <v>6295</v>
      </c>
      <c r="I13" s="1295"/>
      <c r="J13" s="1332">
        <f>'Table 7'!H179</f>
        <v>10625</v>
      </c>
      <c r="K13" s="1333"/>
      <c r="L13" s="352">
        <f>'Table 7'!I179</f>
        <v>10625</v>
      </c>
      <c r="M13" s="352">
        <f>'Table 7'!J179</f>
        <v>7111</v>
      </c>
      <c r="N13" s="103">
        <f t="shared" si="1"/>
        <v>-3514</v>
      </c>
      <c r="O13" s="187"/>
    </row>
    <row r="14" spans="1:16" ht="9.75" customHeight="1" x14ac:dyDescent="0.2">
      <c r="A14" s="1290">
        <v>5</v>
      </c>
      <c r="B14" s="1291"/>
      <c r="C14" s="1292" t="s">
        <v>613</v>
      </c>
      <c r="D14" s="1293"/>
      <c r="E14" s="352">
        <f>'Table 7'!D209</f>
        <v>18259</v>
      </c>
      <c r="F14" s="352">
        <v>16112</v>
      </c>
      <c r="G14" s="352">
        <f>'Table 7'!E209</f>
        <v>19847</v>
      </c>
      <c r="H14" s="1294">
        <f t="shared" si="0"/>
        <v>19847</v>
      </c>
      <c r="I14" s="1295"/>
      <c r="J14" s="1332">
        <f>'Table 7'!H209</f>
        <v>19847</v>
      </c>
      <c r="K14" s="1333"/>
      <c r="L14" s="352">
        <f>'Table 7'!I209</f>
        <v>19847</v>
      </c>
      <c r="M14" s="352">
        <f>'Table 7'!J209</f>
        <v>19016</v>
      </c>
      <c r="N14" s="103">
        <f t="shared" si="1"/>
        <v>-831</v>
      </c>
      <c r="O14" s="187"/>
    </row>
    <row r="15" spans="1:16" ht="9.75" customHeight="1" x14ac:dyDescent="0.2">
      <c r="A15" s="1290">
        <v>6</v>
      </c>
      <c r="B15" s="1291"/>
      <c r="C15" s="1292" t="s">
        <v>614</v>
      </c>
      <c r="D15" s="1293"/>
      <c r="E15" s="352">
        <f>'Table 7'!D241</f>
        <v>23652</v>
      </c>
      <c r="F15" s="352">
        <v>87791</v>
      </c>
      <c r="G15" s="352">
        <f>'Table 7'!E241</f>
        <v>34192</v>
      </c>
      <c r="H15" s="1294">
        <f t="shared" si="0"/>
        <v>34192</v>
      </c>
      <c r="I15" s="1295"/>
      <c r="J15" s="1332">
        <f>'Table 7'!H241</f>
        <v>34702</v>
      </c>
      <c r="K15" s="1333"/>
      <c r="L15" s="352">
        <f>'Table 7'!I241</f>
        <v>34702</v>
      </c>
      <c r="M15" s="352">
        <f>'Table 7'!J241</f>
        <v>20129</v>
      </c>
      <c r="N15" s="103">
        <f t="shared" si="1"/>
        <v>-14573</v>
      </c>
      <c r="O15" s="187"/>
    </row>
    <row r="16" spans="1:16" ht="9.75" customHeight="1" x14ac:dyDescent="0.2">
      <c r="A16" s="1290">
        <v>7</v>
      </c>
      <c r="B16" s="1291"/>
      <c r="C16" s="1292" t="s">
        <v>615</v>
      </c>
      <c r="D16" s="1293"/>
      <c r="E16" s="352">
        <f>'Table 7'!D272</f>
        <v>18637</v>
      </c>
      <c r="F16" s="352"/>
      <c r="G16" s="691">
        <f>'Table 7'!E272</f>
        <v>11040</v>
      </c>
      <c r="H16" s="1294">
        <f t="shared" si="0"/>
        <v>11040</v>
      </c>
      <c r="I16" s="1295"/>
      <c r="J16" s="1332">
        <f>'Table 7'!H272</f>
        <v>16673</v>
      </c>
      <c r="K16" s="1333"/>
      <c r="L16" s="352">
        <f>'Table 7'!I272</f>
        <v>16673</v>
      </c>
      <c r="M16" s="352">
        <f>'Table 7'!J272</f>
        <v>15473</v>
      </c>
      <c r="N16" s="103">
        <f t="shared" si="1"/>
        <v>-1200</v>
      </c>
      <c r="O16" s="187"/>
    </row>
    <row r="17" spans="1:15" ht="9.75" customHeight="1" x14ac:dyDescent="0.2">
      <c r="A17" s="1290">
        <v>8</v>
      </c>
      <c r="B17" s="1291"/>
      <c r="C17" s="1292" t="s">
        <v>611</v>
      </c>
      <c r="D17" s="1293"/>
      <c r="E17" s="352">
        <f>'Table 7'!D565</f>
        <v>27362</v>
      </c>
      <c r="F17" s="352">
        <v>134369</v>
      </c>
      <c r="G17" s="352">
        <f>'Table 7'!E565</f>
        <v>30724</v>
      </c>
      <c r="H17" s="1294">
        <f t="shared" si="0"/>
        <v>30724</v>
      </c>
      <c r="I17" s="1295"/>
      <c r="J17" s="1332">
        <f>'Table 7'!H565</f>
        <v>32224</v>
      </c>
      <c r="K17" s="1333"/>
      <c r="L17" s="352">
        <f>'Table 7'!I565</f>
        <v>32224</v>
      </c>
      <c r="M17" s="352">
        <f>'Table 7'!J565</f>
        <v>31768</v>
      </c>
      <c r="N17" s="103">
        <f t="shared" si="1"/>
        <v>-456</v>
      </c>
      <c r="O17" s="187"/>
    </row>
    <row r="18" spans="1:15" ht="9.75" customHeight="1" x14ac:dyDescent="0.2">
      <c r="A18" s="1290">
        <v>9</v>
      </c>
      <c r="B18" s="1291"/>
      <c r="C18" s="1292" t="s">
        <v>610</v>
      </c>
      <c r="D18" s="1293"/>
      <c r="E18" s="352">
        <f>'Table 7'!D621</f>
        <v>3548</v>
      </c>
      <c r="F18" s="352">
        <v>29507</v>
      </c>
      <c r="G18" s="352">
        <f>'Table 7'!E621</f>
        <v>5690</v>
      </c>
      <c r="H18" s="1294">
        <f t="shared" si="0"/>
        <v>5690</v>
      </c>
      <c r="I18" s="1295"/>
      <c r="J18" s="1332">
        <f>'Table 7'!H621</f>
        <v>5690</v>
      </c>
      <c r="K18" s="1333"/>
      <c r="L18" s="352">
        <f>'Table 7'!I621</f>
        <v>5690</v>
      </c>
      <c r="M18" s="352">
        <f>'Table 7'!J621</f>
        <v>4690</v>
      </c>
      <c r="N18" s="103">
        <f t="shared" si="1"/>
        <v>-1000</v>
      </c>
      <c r="O18" s="187"/>
    </row>
    <row r="19" spans="1:15" ht="9.75" customHeight="1" x14ac:dyDescent="0.2">
      <c r="A19" s="1290">
        <v>10</v>
      </c>
      <c r="B19" s="1291"/>
      <c r="C19" s="1292" t="s">
        <v>612</v>
      </c>
      <c r="D19" s="1293"/>
      <c r="E19" s="352">
        <f>'Table 7'!D331</f>
        <v>74200</v>
      </c>
      <c r="F19" s="352"/>
      <c r="G19" s="352">
        <f>'Table 7'!E331</f>
        <v>76905</v>
      </c>
      <c r="H19" s="1294">
        <f t="shared" si="0"/>
        <v>76905</v>
      </c>
      <c r="I19" s="1295"/>
      <c r="J19" s="1332">
        <f>'Table 7'!H331</f>
        <v>94093</v>
      </c>
      <c r="K19" s="1333"/>
      <c r="L19" s="352">
        <f>'Table 7'!I331</f>
        <v>94093</v>
      </c>
      <c r="M19" s="352">
        <f>'Table 7'!J331</f>
        <v>89231</v>
      </c>
      <c r="N19" s="103">
        <f t="shared" si="1"/>
        <v>-4862</v>
      </c>
      <c r="O19" s="187"/>
    </row>
    <row r="20" spans="1:15" ht="9.75" customHeight="1" x14ac:dyDescent="0.2">
      <c r="A20" s="1290">
        <v>11</v>
      </c>
      <c r="B20" s="1291"/>
      <c r="C20" s="1292" t="s">
        <v>616</v>
      </c>
      <c r="D20" s="1293"/>
      <c r="E20" s="352">
        <f>'Table 7'!D416</f>
        <v>47695</v>
      </c>
      <c r="F20" s="352">
        <v>15737</v>
      </c>
      <c r="G20" s="352">
        <f>'Table 7'!E416</f>
        <v>49848</v>
      </c>
      <c r="H20" s="1294">
        <f t="shared" si="0"/>
        <v>49848</v>
      </c>
      <c r="I20" s="1295"/>
      <c r="J20" s="1332">
        <f>'Table 7'!H416</f>
        <v>113363</v>
      </c>
      <c r="K20" s="1333"/>
      <c r="L20" s="352">
        <f>'Table 7'!I416</f>
        <v>113363</v>
      </c>
      <c r="M20" s="692">
        <f>'Table 7'!J416</f>
        <v>100403</v>
      </c>
      <c r="N20" s="103">
        <f t="shared" si="1"/>
        <v>-12960</v>
      </c>
      <c r="O20" s="187"/>
    </row>
    <row r="21" spans="1:15" ht="9.75" customHeight="1" x14ac:dyDescent="0.2">
      <c r="A21" s="1290">
        <v>12</v>
      </c>
      <c r="B21" s="1291"/>
      <c r="C21" s="1292" t="s">
        <v>617</v>
      </c>
      <c r="D21" s="1293"/>
      <c r="E21" s="352">
        <f>'Table 7'!D446</f>
        <v>11842</v>
      </c>
      <c r="F21" s="352">
        <v>122336</v>
      </c>
      <c r="G21" s="352">
        <f>'Table 7'!E446</f>
        <v>16616</v>
      </c>
      <c r="H21" s="1294">
        <f t="shared" si="0"/>
        <v>16616</v>
      </c>
      <c r="I21" s="1295"/>
      <c r="J21" s="1332">
        <f>'Table 7'!H446</f>
        <v>20678</v>
      </c>
      <c r="K21" s="1333"/>
      <c r="L21" s="692">
        <f>'Table 7'!I446</f>
        <v>20678</v>
      </c>
      <c r="M21" s="352">
        <f>'Table 7'!J446</f>
        <v>17899</v>
      </c>
      <c r="N21" s="232">
        <f t="shared" si="1"/>
        <v>-2779</v>
      </c>
      <c r="O21" s="187"/>
    </row>
    <row r="22" spans="1:15" ht="9.75" customHeight="1" x14ac:dyDescent="0.2">
      <c r="A22" s="1290">
        <v>13</v>
      </c>
      <c r="B22" s="1291"/>
      <c r="C22" s="1292">
        <v>10430</v>
      </c>
      <c r="D22" s="1293"/>
      <c r="E22" s="352">
        <f>'Table 7'!D505</f>
        <v>121830</v>
      </c>
      <c r="F22" s="352">
        <v>5488</v>
      </c>
      <c r="G22" s="352">
        <f>'Table 7'!E505</f>
        <v>7890</v>
      </c>
      <c r="H22" s="1294">
        <f>'Table 7'!G505</f>
        <v>24734</v>
      </c>
      <c r="I22" s="1295"/>
      <c r="J22" s="1332">
        <f>'Table 7'!H505</f>
        <v>127085</v>
      </c>
      <c r="K22" s="1333"/>
      <c r="L22" s="352">
        <f>'Table 7'!I505</f>
        <v>127085</v>
      </c>
      <c r="M22" s="352">
        <f>'Table 7'!J505</f>
        <v>125464</v>
      </c>
      <c r="N22" s="103">
        <f t="shared" si="1"/>
        <v>-1621</v>
      </c>
      <c r="O22" s="187"/>
    </row>
    <row r="23" spans="1:15" ht="9.75" customHeight="1" x14ac:dyDescent="0.2">
      <c r="A23" s="1290">
        <v>14</v>
      </c>
      <c r="B23" s="1291"/>
      <c r="C23" s="1292">
        <v>10661</v>
      </c>
      <c r="D23" s="1293"/>
      <c r="E23" s="352">
        <f>'Table 7'!D535</f>
        <v>2808</v>
      </c>
      <c r="F23" s="352"/>
      <c r="G23" s="352">
        <f>'Table 7'!E535</f>
        <v>2466</v>
      </c>
      <c r="H23" s="1294">
        <f t="shared" ref="H23:H26" si="2">G23</f>
        <v>2466</v>
      </c>
      <c r="I23" s="1295"/>
      <c r="J23" s="1332">
        <f>'Table 7'!H535</f>
        <v>2755</v>
      </c>
      <c r="K23" s="1333"/>
      <c r="L23" s="352">
        <f>'Table 7'!I535</f>
        <v>2755</v>
      </c>
      <c r="M23" s="352">
        <f>'Table 7'!J535</f>
        <v>2430</v>
      </c>
      <c r="N23" s="103">
        <f t="shared" si="1"/>
        <v>-325</v>
      </c>
      <c r="O23" s="187"/>
    </row>
    <row r="24" spans="1:15" ht="9.75" customHeight="1" x14ac:dyDescent="0.2">
      <c r="A24" s="1290">
        <v>15</v>
      </c>
      <c r="B24" s="1291"/>
      <c r="C24" s="1292" t="s">
        <v>620</v>
      </c>
      <c r="D24" s="1293"/>
      <c r="E24" s="352">
        <f>'Table 7'!D360</f>
        <v>8398</v>
      </c>
      <c r="F24" s="352"/>
      <c r="G24" s="352">
        <f>'Table 7'!E360</f>
        <v>5620</v>
      </c>
      <c r="H24" s="1294">
        <f t="shared" si="2"/>
        <v>5620</v>
      </c>
      <c r="I24" s="1295"/>
      <c r="J24" s="1332">
        <f>'Table 7'!H360</f>
        <v>6350</v>
      </c>
      <c r="K24" s="1333"/>
      <c r="L24" s="352">
        <f>'Table 7'!I360</f>
        <v>6350</v>
      </c>
      <c r="M24" s="352">
        <f>'Table 7'!J360</f>
        <v>6141</v>
      </c>
      <c r="N24" s="103">
        <f t="shared" si="1"/>
        <v>-209</v>
      </c>
      <c r="O24" s="187"/>
    </row>
    <row r="25" spans="1:15" ht="9.75" customHeight="1" x14ac:dyDescent="0.2">
      <c r="A25" s="1290">
        <v>16</v>
      </c>
      <c r="B25" s="1291"/>
      <c r="C25" s="1292" t="s">
        <v>621</v>
      </c>
      <c r="D25" s="1293"/>
      <c r="E25" s="352">
        <f>'Table 7'!D391</f>
        <v>17534</v>
      </c>
      <c r="F25" s="352"/>
      <c r="G25" s="352">
        <f>'Table 7'!E391</f>
        <v>17150</v>
      </c>
      <c r="H25" s="1294">
        <f t="shared" si="2"/>
        <v>17150</v>
      </c>
      <c r="I25" s="1295"/>
      <c r="J25" s="1332">
        <f>'Table 7'!H391</f>
        <v>18750</v>
      </c>
      <c r="K25" s="1333"/>
      <c r="L25" s="352">
        <f>'Table 7'!I391</f>
        <v>18750</v>
      </c>
      <c r="M25" s="352">
        <f>'Table 7'!J391</f>
        <v>18040</v>
      </c>
      <c r="N25" s="103">
        <f t="shared" si="1"/>
        <v>-710</v>
      </c>
      <c r="O25" s="187"/>
    </row>
    <row r="26" spans="1:15" ht="9.75" customHeight="1" x14ac:dyDescent="0.2">
      <c r="A26" s="1290">
        <v>17</v>
      </c>
      <c r="B26" s="1291"/>
      <c r="C26" s="1292" t="s">
        <v>623</v>
      </c>
      <c r="D26" s="1293"/>
      <c r="E26" s="352">
        <f>'Table 7'!D733</f>
        <v>5148</v>
      </c>
      <c r="F26" s="352"/>
      <c r="G26" s="352">
        <f>'Table 7'!E733</f>
        <v>7210</v>
      </c>
      <c r="H26" s="1294">
        <f t="shared" si="2"/>
        <v>7210</v>
      </c>
      <c r="I26" s="1295"/>
      <c r="J26" s="1332">
        <f>'Table 7'!H733</f>
        <v>10710</v>
      </c>
      <c r="K26" s="1333"/>
      <c r="L26" s="352">
        <f>'Table 7'!I733</f>
        <v>10710</v>
      </c>
      <c r="M26" s="352">
        <f>'Table 7'!J733</f>
        <v>8695</v>
      </c>
      <c r="N26" s="103">
        <f t="shared" si="1"/>
        <v>-2015</v>
      </c>
      <c r="O26" s="187"/>
    </row>
    <row r="27" spans="1:15" ht="9.75" customHeight="1" x14ac:dyDescent="0.2">
      <c r="A27" s="1290">
        <v>18</v>
      </c>
      <c r="B27" s="1291"/>
      <c r="C27" s="1292" t="s">
        <v>622</v>
      </c>
      <c r="D27" s="1293"/>
      <c r="E27" s="352">
        <f>'Table 7'!D817</f>
        <v>139486</v>
      </c>
      <c r="F27" s="352"/>
      <c r="G27" s="352"/>
      <c r="H27" s="1294"/>
      <c r="I27" s="1295"/>
      <c r="J27" s="1332">
        <f>'Table 7'!H813</f>
        <v>1121</v>
      </c>
      <c r="K27" s="1333"/>
      <c r="L27" s="352">
        <f>'Table 7'!I813</f>
        <v>1121</v>
      </c>
      <c r="M27" s="352">
        <f>'Table 7'!J813</f>
        <v>0</v>
      </c>
      <c r="N27" s="103">
        <f t="shared" si="1"/>
        <v>-1121</v>
      </c>
      <c r="O27" s="187"/>
    </row>
    <row r="28" spans="1:15" ht="9.75" customHeight="1" x14ac:dyDescent="0.2">
      <c r="A28" s="1290">
        <v>19</v>
      </c>
      <c r="B28" s="1291"/>
      <c r="C28" s="1292" t="s">
        <v>623</v>
      </c>
      <c r="D28" s="1293"/>
      <c r="E28" s="352">
        <f>'Table 7'!D789</f>
        <v>44</v>
      </c>
      <c r="F28" s="352"/>
      <c r="G28" s="352"/>
      <c r="H28" s="1294"/>
      <c r="I28" s="1295"/>
      <c r="J28" s="1294">
        <f>'Table 7'!H789</f>
        <v>0</v>
      </c>
      <c r="K28" s="1295"/>
      <c r="L28" s="352">
        <f>'Table 7'!I789</f>
        <v>0</v>
      </c>
      <c r="M28" s="352">
        <f>'Table 7'!J789</f>
        <v>0</v>
      </c>
      <c r="N28" s="103">
        <f t="shared" si="1"/>
        <v>0</v>
      </c>
      <c r="O28" s="187"/>
    </row>
    <row r="29" spans="1:15" ht="9.75" customHeight="1" x14ac:dyDescent="0.2">
      <c r="A29" s="1290">
        <v>20</v>
      </c>
      <c r="B29" s="1291"/>
      <c r="C29" s="1292" t="s">
        <v>619</v>
      </c>
      <c r="D29" s="1293"/>
      <c r="E29" s="352">
        <f>'Table 7'!D476</f>
        <v>3773</v>
      </c>
      <c r="F29" s="352"/>
      <c r="G29" s="352"/>
      <c r="H29" s="1294">
        <f>'Table 7'!G476</f>
        <v>4320</v>
      </c>
      <c r="I29" s="1295"/>
      <c r="J29" s="1294">
        <f>'Table 7'!H476</f>
        <v>5055</v>
      </c>
      <c r="K29" s="1295"/>
      <c r="L29" s="352">
        <f>'Table 7'!I476</f>
        <v>5055</v>
      </c>
      <c r="M29" s="352">
        <f>'Table 7'!J476</f>
        <v>4443</v>
      </c>
      <c r="N29" s="103">
        <f t="shared" si="1"/>
        <v>-612</v>
      </c>
      <c r="O29" s="187"/>
    </row>
    <row r="30" spans="1:15" ht="9.75" customHeight="1" x14ac:dyDescent="0.2">
      <c r="A30" s="1290">
        <v>21</v>
      </c>
      <c r="B30" s="1291"/>
      <c r="C30" s="1300">
        <v>466</v>
      </c>
      <c r="D30" s="1301"/>
      <c r="E30" s="352">
        <f>'Table 7'!D907</f>
        <v>1202</v>
      </c>
      <c r="F30" s="352">
        <v>20402</v>
      </c>
      <c r="G30" s="352"/>
      <c r="H30" s="1294"/>
      <c r="I30" s="1295"/>
      <c r="J30" s="1294">
        <f>'Table 7'!H895</f>
        <v>64272</v>
      </c>
      <c r="K30" s="1295"/>
      <c r="L30" s="352">
        <f>J30</f>
        <v>64272</v>
      </c>
      <c r="M30" s="352">
        <f>'Table 7'!J895</f>
        <v>64272</v>
      </c>
      <c r="N30" s="103">
        <f t="shared" si="1"/>
        <v>0</v>
      </c>
      <c r="O30" s="187"/>
    </row>
    <row r="31" spans="1:15" ht="9.75" customHeight="1" x14ac:dyDescent="0.2">
      <c r="A31" s="1290">
        <v>22</v>
      </c>
      <c r="B31" s="1291"/>
      <c r="C31" s="355" t="s">
        <v>685</v>
      </c>
      <c r="D31" s="353"/>
      <c r="E31" s="352">
        <f>'Table 7'!D847</f>
        <v>2390</v>
      </c>
      <c r="F31" s="352"/>
      <c r="G31" s="352"/>
      <c r="H31" s="1294"/>
      <c r="I31" s="1295"/>
      <c r="J31" s="1294">
        <f>'Table 7'!H847</f>
        <v>13666</v>
      </c>
      <c r="K31" s="1295"/>
      <c r="L31" s="352">
        <f>'Table 7'!I847</f>
        <v>13666</v>
      </c>
      <c r="M31" s="352">
        <f>'Table 7'!J847</f>
        <v>12791</v>
      </c>
      <c r="N31" s="103">
        <f t="shared" si="1"/>
        <v>-875</v>
      </c>
      <c r="O31" s="187"/>
    </row>
    <row r="32" spans="1:15" ht="9.75" customHeight="1" x14ac:dyDescent="0.2">
      <c r="A32" s="1290">
        <v>23</v>
      </c>
      <c r="B32" s="1291"/>
      <c r="C32" s="355" t="s">
        <v>1105</v>
      </c>
      <c r="D32" s="354"/>
      <c r="E32" s="352">
        <f>'Table 7'!D967</f>
        <v>1500</v>
      </c>
      <c r="F32" s="352"/>
      <c r="G32" s="352"/>
      <c r="H32" s="685"/>
      <c r="I32" s="686"/>
      <c r="J32" s="1294">
        <f>'Table 7'!H937</f>
        <v>19000</v>
      </c>
      <c r="K32" s="1295"/>
      <c r="L32" s="352">
        <f>'Table 7'!I937</f>
        <v>19000</v>
      </c>
      <c r="M32" s="352">
        <f>'Table 7'!J937</f>
        <v>0</v>
      </c>
      <c r="N32" s="103">
        <f t="shared" si="1"/>
        <v>-19000</v>
      </c>
      <c r="O32" s="187"/>
    </row>
    <row r="33" spans="1:19" ht="9.75" customHeight="1" x14ac:dyDescent="0.2">
      <c r="A33" s="1290">
        <v>24</v>
      </c>
      <c r="B33" s="1291"/>
      <c r="C33" s="355" t="s">
        <v>689</v>
      </c>
      <c r="D33" s="357"/>
      <c r="E33" s="352">
        <f>'Table 7'!D876</f>
        <v>25216</v>
      </c>
      <c r="F33" s="352"/>
      <c r="G33" s="352"/>
      <c r="H33" s="685"/>
      <c r="I33" s="686"/>
      <c r="J33" s="1294">
        <f>'Table 7'!H876</f>
        <v>4263</v>
      </c>
      <c r="K33" s="1295"/>
      <c r="L33" s="352">
        <f>'Table 7'!I876</f>
        <v>4263</v>
      </c>
      <c r="M33" s="352">
        <f>'Table 7'!J876</f>
        <v>2714</v>
      </c>
      <c r="N33" s="103"/>
      <c r="O33" s="187"/>
    </row>
    <row r="34" spans="1:19" ht="9.75" customHeight="1" x14ac:dyDescent="0.2">
      <c r="A34" s="1302" t="s">
        <v>428</v>
      </c>
      <c r="B34" s="1303"/>
      <c r="C34" s="1300" t="s">
        <v>604</v>
      </c>
      <c r="D34" s="1304"/>
      <c r="E34" s="181"/>
      <c r="F34" s="181"/>
      <c r="G34" s="181"/>
      <c r="H34" s="1298"/>
      <c r="I34" s="1299"/>
      <c r="J34" s="1296"/>
      <c r="K34" s="1297"/>
      <c r="L34" s="656"/>
      <c r="M34" s="656"/>
      <c r="N34" s="103">
        <f t="shared" si="1"/>
        <v>0</v>
      </c>
      <c r="O34" s="187"/>
    </row>
    <row r="35" spans="1:19" ht="18" customHeight="1" x14ac:dyDescent="0.2">
      <c r="A35" s="1320" t="s">
        <v>429</v>
      </c>
      <c r="B35" s="1321"/>
      <c r="C35" s="1321"/>
      <c r="D35" s="1322"/>
      <c r="E35" s="104">
        <f>SUM(E10:E34)</f>
        <v>645154</v>
      </c>
      <c r="F35" s="104">
        <f>SUM(F10:F34)</f>
        <v>503222</v>
      </c>
      <c r="G35" s="104">
        <f>SUM(G10:G34)</f>
        <v>382750</v>
      </c>
      <c r="H35" s="1307">
        <f>SUM(H10:H34)</f>
        <v>403914</v>
      </c>
      <c r="I35" s="1308"/>
      <c r="J35" s="1305">
        <f>SUM(J10:J34)</f>
        <v>724851</v>
      </c>
      <c r="K35" s="1306"/>
      <c r="L35" s="657">
        <f>SUM(L10:L34)</f>
        <v>724851</v>
      </c>
      <c r="M35" s="657">
        <f>SUM(M10:M34)</f>
        <v>644489</v>
      </c>
      <c r="N35" s="103">
        <f t="shared" ref="N35:N36" si="3">M35-L35</f>
        <v>-80362</v>
      </c>
    </row>
    <row r="36" spans="1:19" ht="16.5" customHeight="1" x14ac:dyDescent="0.2">
      <c r="A36" s="1329" t="s">
        <v>430</v>
      </c>
      <c r="B36" s="1330"/>
      <c r="C36" s="1330"/>
      <c r="D36" s="1331"/>
      <c r="E36" s="657">
        <f t="shared" ref="E36:F36" si="4">E35</f>
        <v>645154</v>
      </c>
      <c r="F36" s="657">
        <f t="shared" si="4"/>
        <v>503222</v>
      </c>
      <c r="G36" s="657">
        <f>G35</f>
        <v>382750</v>
      </c>
      <c r="H36" s="1305">
        <f>H35</f>
        <v>403914</v>
      </c>
      <c r="I36" s="1306"/>
      <c r="J36" s="1305">
        <f>J35</f>
        <v>724851</v>
      </c>
      <c r="K36" s="1306"/>
      <c r="L36" s="657">
        <f>L35</f>
        <v>724851</v>
      </c>
      <c r="M36" s="657">
        <f>M35</f>
        <v>644489</v>
      </c>
      <c r="N36" s="103">
        <f t="shared" si="3"/>
        <v>-80362</v>
      </c>
    </row>
    <row r="37" spans="1:19" ht="15" customHeight="1" x14ac:dyDescent="0.2">
      <c r="A37" s="1309" t="s">
        <v>566</v>
      </c>
      <c r="B37" s="1310"/>
      <c r="C37" s="1311"/>
      <c r="D37" s="1318" t="s">
        <v>431</v>
      </c>
      <c r="E37" s="1319"/>
      <c r="F37" s="1326" t="s">
        <v>624</v>
      </c>
      <c r="G37" s="1327"/>
      <c r="H37" s="1327"/>
      <c r="I37" s="1327"/>
      <c r="J37" s="1328"/>
      <c r="M37" s="240"/>
    </row>
    <row r="38" spans="1:19" ht="9.75" customHeight="1" x14ac:dyDescent="0.2">
      <c r="A38" s="1312"/>
      <c r="B38" s="1313"/>
      <c r="C38" s="1314"/>
      <c r="D38" s="1318" t="s">
        <v>432</v>
      </c>
      <c r="E38" s="1319"/>
      <c r="F38" s="1323"/>
      <c r="G38" s="1324"/>
      <c r="H38" s="1324"/>
      <c r="I38" s="1324"/>
      <c r="J38" s="1325"/>
      <c r="R38" s="177">
        <v>466</v>
      </c>
      <c r="S38" s="178"/>
    </row>
    <row r="39" spans="1:19" ht="9.75" customHeight="1" x14ac:dyDescent="0.2">
      <c r="A39" s="1315"/>
      <c r="B39" s="1316"/>
      <c r="C39" s="1317"/>
      <c r="D39" s="1318" t="s">
        <v>433</v>
      </c>
      <c r="E39" s="1319"/>
      <c r="F39" s="1323"/>
      <c r="G39" s="1324"/>
      <c r="H39" s="1324"/>
      <c r="I39" s="1324"/>
      <c r="J39" s="1325"/>
    </row>
    <row r="40" spans="1:19" x14ac:dyDescent="0.2">
      <c r="G40" t="s">
        <v>585</v>
      </c>
      <c r="H40" s="191" t="s">
        <v>584</v>
      </c>
      <c r="K40" t="s">
        <v>583</v>
      </c>
      <c r="L40" s="191" t="s">
        <v>582</v>
      </c>
    </row>
    <row r="41" spans="1:19" x14ac:dyDescent="0.2">
      <c r="G41" s="102" t="s">
        <v>586</v>
      </c>
      <c r="H41" s="233" t="s">
        <v>587</v>
      </c>
      <c r="K41" s="102" t="s">
        <v>588</v>
      </c>
      <c r="L41" s="233" t="s">
        <v>589</v>
      </c>
    </row>
    <row r="42" spans="1:19" x14ac:dyDescent="0.2">
      <c r="H42" s="191"/>
    </row>
    <row r="43" spans="1:19" x14ac:dyDescent="0.2">
      <c r="H43" s="191"/>
    </row>
    <row r="44" spans="1:19" x14ac:dyDescent="0.2">
      <c r="H44" s="191"/>
    </row>
    <row r="45" spans="1:19" x14ac:dyDescent="0.2">
      <c r="H45" s="191"/>
    </row>
    <row r="46" spans="1:19" x14ac:dyDescent="0.2">
      <c r="H46" s="191"/>
    </row>
    <row r="47" spans="1:19" x14ac:dyDescent="0.2">
      <c r="H47" s="191"/>
    </row>
    <row r="48" spans="1:19" x14ac:dyDescent="0.2">
      <c r="B48" s="102"/>
      <c r="H48" s="191"/>
    </row>
    <row r="49" spans="2:8" x14ac:dyDescent="0.2">
      <c r="B49" s="102"/>
      <c r="H49" s="191"/>
    </row>
    <row r="50" spans="2:8" x14ac:dyDescent="0.2">
      <c r="H50" s="191"/>
    </row>
    <row r="51" spans="2:8" x14ac:dyDescent="0.2">
      <c r="H51" s="191"/>
    </row>
    <row r="52" spans="2:8" x14ac:dyDescent="0.2">
      <c r="H52" s="191"/>
    </row>
    <row r="53" spans="2:8" x14ac:dyDescent="0.2">
      <c r="B53" s="102"/>
      <c r="H53" s="191"/>
    </row>
    <row r="54" spans="2:8" x14ac:dyDescent="0.2">
      <c r="B54" s="102"/>
      <c r="H54" s="191"/>
    </row>
    <row r="55" spans="2:8" x14ac:dyDescent="0.2">
      <c r="H55" s="191"/>
    </row>
    <row r="56" spans="2:8" x14ac:dyDescent="0.2">
      <c r="H56" s="191"/>
    </row>
    <row r="57" spans="2:8" x14ac:dyDescent="0.2">
      <c r="H57" s="191"/>
    </row>
    <row r="58" spans="2:8" x14ac:dyDescent="0.2">
      <c r="H58" s="191"/>
    </row>
    <row r="59" spans="2:8" x14ac:dyDescent="0.2">
      <c r="H59" s="191"/>
    </row>
    <row r="60" spans="2:8" x14ac:dyDescent="0.2">
      <c r="H60" s="191"/>
    </row>
    <row r="61" spans="2:8" x14ac:dyDescent="0.2">
      <c r="H61" s="191"/>
    </row>
    <row r="62" spans="2:8" x14ac:dyDescent="0.2">
      <c r="H62" s="191"/>
    </row>
    <row r="63" spans="2:8" x14ac:dyDescent="0.2">
      <c r="H63" s="191"/>
    </row>
    <row r="64" spans="2:8" x14ac:dyDescent="0.2">
      <c r="H64" s="191"/>
    </row>
    <row r="65" spans="8:8" x14ac:dyDescent="0.2">
      <c r="H65" s="191"/>
    </row>
    <row r="66" spans="8:8" x14ac:dyDescent="0.2">
      <c r="H66" s="191"/>
    </row>
    <row r="67" spans="8:8" x14ac:dyDescent="0.2">
      <c r="H67" s="191"/>
    </row>
    <row r="68" spans="8:8" x14ac:dyDescent="0.2">
      <c r="H68" s="191"/>
    </row>
    <row r="69" spans="8:8" x14ac:dyDescent="0.2">
      <c r="H69" s="191"/>
    </row>
    <row r="70" spans="8:8" x14ac:dyDescent="0.2">
      <c r="H70" s="191"/>
    </row>
    <row r="71" spans="8:8" x14ac:dyDescent="0.2">
      <c r="H71" s="191"/>
    </row>
    <row r="72" spans="8:8" x14ac:dyDescent="0.2">
      <c r="H72" s="191"/>
    </row>
    <row r="73" spans="8:8" x14ac:dyDescent="0.2">
      <c r="H73" s="191"/>
    </row>
    <row r="74" spans="8:8" x14ac:dyDescent="0.2">
      <c r="H74" s="191"/>
    </row>
    <row r="75" spans="8:8" x14ac:dyDescent="0.2">
      <c r="H75" s="191"/>
    </row>
  </sheetData>
  <mergeCells count="124">
    <mergeCell ref="A10:B10"/>
    <mergeCell ref="C13:D13"/>
    <mergeCell ref="H13:I13"/>
    <mergeCell ref="C14:D14"/>
    <mergeCell ref="A13:B13"/>
    <mergeCell ref="A16:B16"/>
    <mergeCell ref="A15:B15"/>
    <mergeCell ref="A14:B14"/>
    <mergeCell ref="A11:B11"/>
    <mergeCell ref="A12:B12"/>
    <mergeCell ref="H15:I15"/>
    <mergeCell ref="J15:K15"/>
    <mergeCell ref="H16:I16"/>
    <mergeCell ref="J13:K13"/>
    <mergeCell ref="J16:K16"/>
    <mergeCell ref="J17:K17"/>
    <mergeCell ref="J14:K14"/>
    <mergeCell ref="C15:D15"/>
    <mergeCell ref="H17:I17"/>
    <mergeCell ref="H14:I14"/>
    <mergeCell ref="C16:D16"/>
    <mergeCell ref="C17:D17"/>
    <mergeCell ref="J11:K11"/>
    <mergeCell ref="J10:K10"/>
    <mergeCell ref="H10:I10"/>
    <mergeCell ref="C10:D10"/>
    <mergeCell ref="C11:D11"/>
    <mergeCell ref="J12:K12"/>
    <mergeCell ref="H11:I11"/>
    <mergeCell ref="H12:I12"/>
    <mergeCell ref="C12:D12"/>
    <mergeCell ref="A4:N4"/>
    <mergeCell ref="A5:B5"/>
    <mergeCell ref="C5:K5"/>
    <mergeCell ref="M5:N5"/>
    <mergeCell ref="A6:N6"/>
    <mergeCell ref="A7:D8"/>
    <mergeCell ref="E7:N7"/>
    <mergeCell ref="E8:F9"/>
    <mergeCell ref="G8:G9"/>
    <mergeCell ref="H8:I9"/>
    <mergeCell ref="J8:K9"/>
    <mergeCell ref="L8:L9"/>
    <mergeCell ref="M8:M9"/>
    <mergeCell ref="A9:B9"/>
    <mergeCell ref="C9:D9"/>
    <mergeCell ref="N8:N9"/>
    <mergeCell ref="J18:K18"/>
    <mergeCell ref="J20:K20"/>
    <mergeCell ref="J21:K21"/>
    <mergeCell ref="J22:K22"/>
    <mergeCell ref="J29:K29"/>
    <mergeCell ref="H20:I20"/>
    <mergeCell ref="H22:I22"/>
    <mergeCell ref="H19:I19"/>
    <mergeCell ref="J19:K19"/>
    <mergeCell ref="J23:K23"/>
    <mergeCell ref="J24:K24"/>
    <mergeCell ref="J25:K25"/>
    <mergeCell ref="J26:K26"/>
    <mergeCell ref="J27:K27"/>
    <mergeCell ref="J28:K28"/>
    <mergeCell ref="H21:I21"/>
    <mergeCell ref="H18:I18"/>
    <mergeCell ref="H28:I28"/>
    <mergeCell ref="J36:K36"/>
    <mergeCell ref="H35:I35"/>
    <mergeCell ref="A37:C39"/>
    <mergeCell ref="D37:E37"/>
    <mergeCell ref="D38:E38"/>
    <mergeCell ref="D39:E39"/>
    <mergeCell ref="A35:D35"/>
    <mergeCell ref="F39:J39"/>
    <mergeCell ref="F38:J38"/>
    <mergeCell ref="F37:J37"/>
    <mergeCell ref="J35:K35"/>
    <mergeCell ref="A36:D36"/>
    <mergeCell ref="H36:I36"/>
    <mergeCell ref="A33:B33"/>
    <mergeCell ref="C29:D29"/>
    <mergeCell ref="C30:D30"/>
    <mergeCell ref="C28:D28"/>
    <mergeCell ref="A34:B34"/>
    <mergeCell ref="C34:D34"/>
    <mergeCell ref="A30:B30"/>
    <mergeCell ref="A26:B26"/>
    <mergeCell ref="A27:B27"/>
    <mergeCell ref="A28:B28"/>
    <mergeCell ref="A29:B29"/>
    <mergeCell ref="A31:B31"/>
    <mergeCell ref="A32:B32"/>
    <mergeCell ref="C27:D27"/>
    <mergeCell ref="J31:K31"/>
    <mergeCell ref="J34:K34"/>
    <mergeCell ref="J30:K30"/>
    <mergeCell ref="H23:I23"/>
    <mergeCell ref="H26:I26"/>
    <mergeCell ref="H24:I24"/>
    <mergeCell ref="H25:I25"/>
    <mergeCell ref="C26:D26"/>
    <mergeCell ref="H34:I34"/>
    <mergeCell ref="H27:I27"/>
    <mergeCell ref="J32:K32"/>
    <mergeCell ref="J33:K33"/>
    <mergeCell ref="H29:I29"/>
    <mergeCell ref="H30:I30"/>
    <mergeCell ref="H31:I31"/>
    <mergeCell ref="C24:D24"/>
    <mergeCell ref="A19:B19"/>
    <mergeCell ref="A20:B20"/>
    <mergeCell ref="A18:B18"/>
    <mergeCell ref="A21:B21"/>
    <mergeCell ref="A17:B17"/>
    <mergeCell ref="C25:D25"/>
    <mergeCell ref="C18:D18"/>
    <mergeCell ref="C19:D19"/>
    <mergeCell ref="C20:D20"/>
    <mergeCell ref="A22:B22"/>
    <mergeCell ref="A23:B23"/>
    <mergeCell ref="A24:B24"/>
    <mergeCell ref="A25:B25"/>
    <mergeCell ref="C23:D23"/>
    <mergeCell ref="C21:D21"/>
    <mergeCell ref="C22:D22"/>
  </mergeCells>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0"/>
  <sheetViews>
    <sheetView topLeftCell="A328" workbookViewId="0">
      <selection activeCell="P359" sqref="P359"/>
    </sheetView>
  </sheetViews>
  <sheetFormatPr defaultRowHeight="12.75" x14ac:dyDescent="0.2"/>
  <cols>
    <col min="1" max="1" width="4.33203125" customWidth="1"/>
    <col min="2" max="2" width="8.5" customWidth="1"/>
    <col min="3" max="3" width="29.1640625" customWidth="1"/>
    <col min="4" max="4" width="17.1640625" customWidth="1"/>
    <col min="5" max="5" width="5.5" customWidth="1"/>
    <col min="6" max="6" width="6.6640625" customWidth="1"/>
    <col min="7" max="7" width="16.6640625" customWidth="1"/>
    <col min="8" max="8" width="20.5" customWidth="1"/>
    <col min="9" max="9" width="12.33203125" customWidth="1"/>
    <col min="10" max="10" width="14.83203125" customWidth="1"/>
    <col min="11" max="11" width="11.83203125" customWidth="1"/>
    <col min="13" max="13" width="10.1640625" bestFit="1" customWidth="1"/>
    <col min="15" max="15" width="19.33203125" customWidth="1"/>
    <col min="16" max="16" width="13.5" customWidth="1"/>
    <col min="24" max="24" width="13" customWidth="1"/>
  </cols>
  <sheetData>
    <row r="1" spans="1:14" ht="15.75" customHeight="1" x14ac:dyDescent="0.2">
      <c r="A1" s="3" t="s">
        <v>434</v>
      </c>
    </row>
    <row r="2" spans="1:14" ht="10.5" customHeight="1" x14ac:dyDescent="0.2">
      <c r="A2" s="43" t="s">
        <v>435</v>
      </c>
      <c r="H2" s="102"/>
    </row>
    <row r="3" spans="1:14" ht="10.5" customHeight="1" x14ac:dyDescent="0.2">
      <c r="A3" s="43"/>
      <c r="H3" s="102"/>
    </row>
    <row r="4" spans="1:14" ht="10.5" customHeight="1" x14ac:dyDescent="0.2">
      <c r="A4" s="1334"/>
      <c r="B4" s="1335"/>
      <c r="C4" s="1335"/>
      <c r="D4" s="1335"/>
      <c r="E4" s="1335"/>
      <c r="F4" s="1335"/>
      <c r="G4" s="1335"/>
      <c r="H4" s="1335"/>
      <c r="I4" s="1335"/>
      <c r="J4" s="1335"/>
      <c r="K4" s="1336"/>
    </row>
    <row r="5" spans="1:14" ht="10.5" customHeight="1" x14ac:dyDescent="0.2">
      <c r="A5" s="1329" t="s">
        <v>436</v>
      </c>
      <c r="B5" s="1331"/>
      <c r="C5" s="173" t="s">
        <v>625</v>
      </c>
      <c r="D5" s="1376"/>
      <c r="E5" s="1377"/>
      <c r="F5" s="1377"/>
      <c r="G5" s="1377"/>
      <c r="H5" s="1377"/>
      <c r="I5" s="1414"/>
      <c r="J5" s="27" t="s">
        <v>438</v>
      </c>
      <c r="K5" s="44" t="s">
        <v>439</v>
      </c>
    </row>
    <row r="6" spans="1:14" ht="10.5" customHeight="1" x14ac:dyDescent="0.2">
      <c r="A6" s="1329" t="s">
        <v>440</v>
      </c>
      <c r="B6" s="1331"/>
      <c r="C6" s="173" t="s">
        <v>645</v>
      </c>
      <c r="D6" s="1415"/>
      <c r="E6" s="1416"/>
      <c r="F6" s="1416"/>
      <c r="G6" s="1416"/>
      <c r="H6" s="1416"/>
      <c r="I6" s="1417"/>
      <c r="J6" s="40" t="s">
        <v>441</v>
      </c>
      <c r="K6" s="44" t="s">
        <v>437</v>
      </c>
    </row>
    <row r="7" spans="1:14" ht="50.25" customHeight="1" x14ac:dyDescent="0.2">
      <c r="A7" s="1329" t="s">
        <v>442</v>
      </c>
      <c r="B7" s="1331"/>
      <c r="C7" s="42" t="s">
        <v>427</v>
      </c>
      <c r="D7" s="169" t="s">
        <v>443</v>
      </c>
      <c r="E7" s="1418" t="s">
        <v>444</v>
      </c>
      <c r="F7" s="1419"/>
      <c r="G7" s="28" t="s">
        <v>445</v>
      </c>
      <c r="H7" s="28" t="s">
        <v>446</v>
      </c>
      <c r="I7" s="28" t="s">
        <v>447</v>
      </c>
      <c r="J7" s="28" t="s">
        <v>448</v>
      </c>
      <c r="K7" s="27" t="s">
        <v>449</v>
      </c>
    </row>
    <row r="8" spans="1:14" ht="10.5" customHeight="1" x14ac:dyDescent="0.2">
      <c r="A8" s="1356">
        <v>600</v>
      </c>
      <c r="B8" s="1357"/>
      <c r="C8" s="45" t="s">
        <v>450</v>
      </c>
      <c r="D8" s="257">
        <f>D44+D75+D102+D132+D162+D192+D224+D254+D284+D314+D343+D374+D399+D429+D459+D488+D518+D548+D576+D604+D632+D660+D688+D716+D744+D772+D800+D917+D857+D947</f>
        <v>165643</v>
      </c>
      <c r="E8" s="1390">
        <f t="shared" ref="E8:E14" si="0">E44+E75+E102+E132+E162+E192+E224+E254+E284+E314+E343+E374+E399+E429+E459+E488+E518+E548+E576+E604+E632+E660+E688+E716+E744+E772+E800</f>
        <v>192929</v>
      </c>
      <c r="F8" s="1391"/>
      <c r="G8" s="317">
        <f t="shared" ref="G8:G14" si="1">G44+G75+G102+G132+G162+G192+G224+G254+G284+G314+G343+G374+G399+G429+G459+G488+G518+G548+G576+G604+G632+G660+G688+G716+G744+G772+G800</f>
        <v>196631</v>
      </c>
      <c r="H8" s="317">
        <f>H44+H75+H102+H132+H162+H192+H224+H254+H284+H314+H343+H374+H399+H429+H459+H488+H518+H548+H576+H604+H632+H660+H688+H716+H744+H772+H800+H917+H857</f>
        <v>198373</v>
      </c>
      <c r="I8" s="317">
        <f>I44+I75+I102+I132+I162+I192+I224+I254+I284+I314+I343+I374+I399+I429+I459+I488+I518+I548+I576+I604+I632+I660+I688+I716+I744+I772+I800+I917+I857</f>
        <v>198373</v>
      </c>
      <c r="J8" s="317">
        <f>J44+J75+J102+J132+J162+J192+J224+J254+J284+J314+J343+J374+J399+J429+J459+J488+J518+J548+J576+J604+J632+J660+J688+J716+J744+J772+J800+J917+J857</f>
        <v>187835</v>
      </c>
      <c r="K8" s="46">
        <f>J8-I8</f>
        <v>-10538</v>
      </c>
      <c r="L8" s="233"/>
    </row>
    <row r="9" spans="1:14" ht="10.5" customHeight="1" x14ac:dyDescent="0.2">
      <c r="A9" s="1356">
        <v>601</v>
      </c>
      <c r="B9" s="1357"/>
      <c r="C9" s="45" t="s">
        <v>451</v>
      </c>
      <c r="D9" s="77">
        <f>D45+D76+D103+D133+D163+D193+D225+D255+D285+D315+D344+D375+D400+D430+D460+D489+D519+D549+D577+D605+D633+D661+D689+D717+D745+D773+D801</f>
        <v>27246</v>
      </c>
      <c r="E9" s="1390">
        <f t="shared" si="0"/>
        <v>32155</v>
      </c>
      <c r="F9" s="1391"/>
      <c r="G9" s="317">
        <f t="shared" si="1"/>
        <v>32773</v>
      </c>
      <c r="H9" s="317">
        <f>H45+H76+H103+H133+H163+H193+H225+H255+H285+H315+H344+H375+H400+H430+H460+H489+H519+H549+H577+H605+H633+H661+H689+H717+H745+H773+H801</f>
        <v>33922</v>
      </c>
      <c r="I9" s="317">
        <f>I45+I76+I103+I133+I163+I193+I225+I255+I285+I315+I344+I375+I400+I430+I460+I489+I519+I549+I577+I605+I633+I661+I689+I717+I745+I773+I801</f>
        <v>33922</v>
      </c>
      <c r="J9" s="317">
        <f>J45+J76+J103+J133+J163+J193+J225+J255+J285+J315+J344+J375+J400+J430+J460+J489+J519+J549+J577+J605+J633+J661+J689+J717+J745+J773+J801</f>
        <v>31266</v>
      </c>
      <c r="K9" s="46">
        <f t="shared" ref="K9:K27" si="2">J9-I9</f>
        <v>-2656</v>
      </c>
      <c r="L9" s="191"/>
      <c r="M9" s="191"/>
      <c r="N9" s="191"/>
    </row>
    <row r="10" spans="1:14" ht="10.5" customHeight="1" x14ac:dyDescent="0.2">
      <c r="A10" s="1356">
        <v>602</v>
      </c>
      <c r="B10" s="1357"/>
      <c r="C10" s="45" t="s">
        <v>452</v>
      </c>
      <c r="D10" s="257">
        <f>D46+D77+D104+D134+D164+D194+D226+D256+D286+D316+D345+D376+D401+D431+D461+D490+D520+D550+D578+D606+D634+D662+D690+D718+D746+D774+D802+D919+D949</f>
        <v>113344</v>
      </c>
      <c r="E10" s="1410">
        <f t="shared" si="0"/>
        <v>91946</v>
      </c>
      <c r="F10" s="1411"/>
      <c r="G10" s="317">
        <f t="shared" si="1"/>
        <v>91946</v>
      </c>
      <c r="H10" s="317">
        <f>H46+H77+H104+H134+H164+H194+H226+H256+H286+H316+H345+H376+H401+H431+H461+H490+H520+H550+H578+H606+H634+H662+H690+H718+H746+H774+H802+H919</f>
        <v>136603</v>
      </c>
      <c r="I10" s="317">
        <f>I46+I77+I104+I134+I164+I194+I226+I256+I286+I316+I345+I376+I401+I431+I461+I490+I520+I550+I578+I606+I634+I662+I690+I718+I746+I774+I802+I919</f>
        <v>136603</v>
      </c>
      <c r="J10" s="317">
        <f>J46+J77+J104+J134+J164+J194+J226+J256+J286+J316+J345+J376+J401+J431+J461+J490+J520+J550+J578+J606+J634+J662+J690+J718+J746+J774+J802+J919</f>
        <v>120615</v>
      </c>
      <c r="K10" s="46">
        <f t="shared" si="2"/>
        <v>-15988</v>
      </c>
      <c r="L10" s="233"/>
      <c r="M10" s="191"/>
      <c r="N10" s="191"/>
    </row>
    <row r="11" spans="1:14" ht="10.5" customHeight="1" x14ac:dyDescent="0.2">
      <c r="A11" s="1356">
        <v>603</v>
      </c>
      <c r="B11" s="1357"/>
      <c r="C11" s="45" t="s">
        <v>453</v>
      </c>
      <c r="D11" s="77">
        <f>D47+D78+D105+D135+D165+D195+D227+D257+D287+D317+D346+D377+D402+D432+D462+D491+D521+D551+D579+D607+D635+D663+D691+D719+D747+D775+D803</f>
        <v>0</v>
      </c>
      <c r="E11" s="1378">
        <f t="shared" si="0"/>
        <v>0</v>
      </c>
      <c r="F11" s="1379"/>
      <c r="G11" s="112">
        <f t="shared" si="1"/>
        <v>0</v>
      </c>
      <c r="H11" s="317">
        <f>H47+H78+H105+H135+H165+H195+H227+H257+H287+H317+H346+H377+H402+H432+H462+H491+H521+H551+H579+H607+H635+H663+H691+H719+H747+H775+H803</f>
        <v>0</v>
      </c>
      <c r="I11" s="317">
        <f>I47+I78+I105+I135+I165+I195+I227+I257+I287+I317+I346+I377+I402+I432+I462+I491+I521+I551+I579+I607+I635+I663+I691+I719+I747+I775+I803</f>
        <v>0</v>
      </c>
      <c r="J11" s="317">
        <f>J47+J78+J105+J135+J165+J195+J227+J257+J287+J317+J346+J377+J402+J432+J462+J491+J521+J551+J579+J607+J635+J663+J691+J719+J747+J775+J803</f>
        <v>0</v>
      </c>
      <c r="K11" s="46">
        <f t="shared" si="2"/>
        <v>0</v>
      </c>
    </row>
    <row r="12" spans="1:14" ht="10.5" customHeight="1" x14ac:dyDescent="0.2">
      <c r="A12" s="1356">
        <v>604</v>
      </c>
      <c r="B12" s="1357"/>
      <c r="C12" s="45" t="s">
        <v>454</v>
      </c>
      <c r="D12" s="77">
        <f>D48+D79+D106+D136+D166+D196+D228+D258+D288+D318+D347+D378+D403+D433+D463+D492+D522+D552+D580+D608+D636+D664+D692+D720+D748+D776+D804+D861</f>
        <v>3187</v>
      </c>
      <c r="E12" s="1378">
        <f t="shared" si="0"/>
        <v>0</v>
      </c>
      <c r="F12" s="1379"/>
      <c r="G12" s="112">
        <f t="shared" si="1"/>
        <v>0</v>
      </c>
      <c r="H12" s="317">
        <f>H48+H79+H106+H136+H166+H196+H228+H258+H288+H318+H347+H378+H403+H433+H463+H492+H522+H552+H580+H608+H636+H664+H692+H720+H748+H776+H804+H861</f>
        <v>4263</v>
      </c>
      <c r="I12" s="317">
        <f>I48+I79+I106+I136+I166+I196+I228+I258+I288+I318+I347+I378+I403+I433+I463+I492+I522+I552+I580+I608+I636+I664+I692+I720+I748+I776+I804+I861</f>
        <v>4263</v>
      </c>
      <c r="J12" s="317">
        <f>J48+J79+J106+J136+J166+J196+J228+J258+J288+J318+J347+J378+J403+J433+J463+J492+J522+J552+J580+J608+J636+J664+J692+J720+J748+J776+J804+J861</f>
        <v>3644</v>
      </c>
      <c r="K12" s="46">
        <f t="shared" si="2"/>
        <v>-619</v>
      </c>
      <c r="M12" s="102"/>
    </row>
    <row r="13" spans="1:14" ht="10.5" customHeight="1" x14ac:dyDescent="0.2">
      <c r="A13" s="1356">
        <v>605</v>
      </c>
      <c r="B13" s="1357"/>
      <c r="C13" s="45" t="s">
        <v>455</v>
      </c>
      <c r="D13" s="77">
        <f>D49+D80+D107+D137+D167+D197+D229+D259+D289+D319+D348+D379+D404+D434+D464+D493+D523+D553+D581+D609+D637+D665+D693+D721+D749+D777+D805</f>
        <v>0</v>
      </c>
      <c r="E13" s="1390">
        <f t="shared" si="0"/>
        <v>0</v>
      </c>
      <c r="F13" s="1391"/>
      <c r="G13" s="317">
        <f t="shared" si="1"/>
        <v>0</v>
      </c>
      <c r="H13" s="317">
        <f>H49+H80+H107+H137+H167+H197+H229+H259+H289+H319+H348+H379+H404+H434+H464+H493+H523+H553+H581+H609+H637+H665+H693+H721+H749+H777+H805</f>
        <v>0</v>
      </c>
      <c r="I13" s="317">
        <f>I49+I80+I107+I137+I167+I197+I229+I259+I289+I319+I348+I379+I404+I434+I464+I493+I523+I553+I581+I609+I637+I665+I693+I721+I749+I777+I805</f>
        <v>0</v>
      </c>
      <c r="J13" s="317">
        <f>J49+J80+J107+J137+J167+J197+J229+J259+J289+J319+J348+J379+J404+J434+J464+J493+J523+J553+J581+J609+J637+J665+J693+J721+J749+J777+J805</f>
        <v>0</v>
      </c>
      <c r="K13" s="46">
        <f t="shared" si="2"/>
        <v>0</v>
      </c>
    </row>
    <row r="14" spans="1:14" ht="10.5" customHeight="1" x14ac:dyDescent="0.2">
      <c r="A14" s="1356">
        <v>606</v>
      </c>
      <c r="B14" s="1357"/>
      <c r="C14" s="45" t="s">
        <v>456</v>
      </c>
      <c r="D14" s="257">
        <f>D50+D81+D108+D138+D168+D198+D230+D260+D290+D320+D349+D380+D405+D435+D465+D494+D524+D554+D582+D610+D638+D666+D694+D722+D750+D778+D806+D834</f>
        <v>117279</v>
      </c>
      <c r="E14" s="1412">
        <f t="shared" si="0"/>
        <v>0</v>
      </c>
      <c r="F14" s="1413"/>
      <c r="G14" s="997">
        <f t="shared" si="1"/>
        <v>16844</v>
      </c>
      <c r="H14" s="317">
        <f>H50+H81+H108+H138+H168+H198+H230+H260+H290+H320+H349+H380+H405+H435+H465+H494+H524+H554+H582+H610+H638+H666+H694+H722+H750+H778+H806+H834</f>
        <v>119228</v>
      </c>
      <c r="I14" s="317">
        <f>I50+I81+I108+I138+I168+I198+I230+I260+I290+I320+I349+I380+I405+I435+I465+I494+I554+I582+I610+I638+I666+I694+I722+I750+I778+I806+I834+I524</f>
        <v>119228</v>
      </c>
      <c r="J14" s="317">
        <f>J50+J81+J108+J138+J168+J198+J230+J260+J290+J320+J349+J380+J405+J435+J465+J494+J524+J554+J582+J610+J638+J666+J694+J722+J750+J778+J806+J834</f>
        <v>117869</v>
      </c>
      <c r="K14" s="46">
        <f t="shared" si="2"/>
        <v>-1359</v>
      </c>
    </row>
    <row r="15" spans="1:14" ht="10.5" customHeight="1" x14ac:dyDescent="0.2">
      <c r="A15" s="1356">
        <v>609</v>
      </c>
      <c r="B15" s="1357"/>
      <c r="C15" s="45" t="s">
        <v>602</v>
      </c>
      <c r="D15" s="229"/>
      <c r="E15" s="1402">
        <f>E50+E81+E108+E138+E168+E198+E230+E260+E291+E320+E349+E380+E405+E435+E465+E494+E524+E554+E582+E610+E638+E666+E694+E722+E750+E778+E806+E139+E51</f>
        <v>4000</v>
      </c>
      <c r="F15" s="1403"/>
      <c r="G15" s="316">
        <f>G139+G51</f>
        <v>4000</v>
      </c>
      <c r="H15" s="316">
        <f>H51+H139</f>
        <v>2236</v>
      </c>
      <c r="I15" s="316">
        <f>I51+I139</f>
        <v>2236</v>
      </c>
      <c r="J15" s="316">
        <f>J291</f>
        <v>0</v>
      </c>
      <c r="K15" s="46">
        <f t="shared" si="2"/>
        <v>-2236</v>
      </c>
      <c r="M15" s="191"/>
    </row>
    <row r="16" spans="1:14" ht="10.5" customHeight="1" x14ac:dyDescent="0.2">
      <c r="A16" s="1356">
        <v>466</v>
      </c>
      <c r="B16" s="1357"/>
      <c r="C16" s="45" t="s">
        <v>690</v>
      </c>
      <c r="D16" s="77">
        <f>D895</f>
        <v>1202</v>
      </c>
      <c r="E16" s="1408"/>
      <c r="F16" s="1409"/>
      <c r="G16" s="148"/>
      <c r="H16" s="1082">
        <f>H895</f>
        <v>64272</v>
      </c>
      <c r="I16" s="1082">
        <f>I895</f>
        <v>64272</v>
      </c>
      <c r="J16" s="1082">
        <f>J895</f>
        <v>64272</v>
      </c>
      <c r="K16" s="46"/>
    </row>
    <row r="17" spans="1:15" ht="10.5" customHeight="1" x14ac:dyDescent="0.2">
      <c r="A17" s="1360" t="s">
        <v>457</v>
      </c>
      <c r="B17" s="1361"/>
      <c r="C17" s="47" t="s">
        <v>458</v>
      </c>
      <c r="D17" s="48">
        <f>SUM(D8:D16)</f>
        <v>427901</v>
      </c>
      <c r="E17" s="1380">
        <f>SUM(E8:F16)</f>
        <v>321030</v>
      </c>
      <c r="F17" s="1381"/>
      <c r="G17" s="114">
        <f>SUM(G8:G16)</f>
        <v>342194</v>
      </c>
      <c r="H17" s="967">
        <f>SUM(H8:H16)</f>
        <v>558897</v>
      </c>
      <c r="I17" s="968">
        <f>SUM(I8:I16)</f>
        <v>558897</v>
      </c>
      <c r="J17" s="968">
        <f>SUM(J8:J16)</f>
        <v>525501</v>
      </c>
      <c r="K17" s="46">
        <f t="shared" si="2"/>
        <v>-33396</v>
      </c>
    </row>
    <row r="18" spans="1:15" ht="10.5" customHeight="1" x14ac:dyDescent="0.2">
      <c r="A18" s="1356">
        <v>230</v>
      </c>
      <c r="B18" s="1357"/>
      <c r="C18" s="45" t="s">
        <v>459</v>
      </c>
      <c r="D18" s="190">
        <f>D53+D83+D110+D141+D170+D200+D232+D262+D293+D322+D351+D382+D407+D437+D467+D496+D526+D556+D584+D612+D640+D668+D696+D724+D752+D780+D808</f>
        <v>0</v>
      </c>
      <c r="E18" s="1404">
        <f>E53+E83+E110+E141+E170+E200+E232+E262+E293+E322+E351+E382+E407+E437+E467+E496+E526+E556+E584+E612+E640+E668+E696+E724+E752+E780+E808</f>
        <v>0</v>
      </c>
      <c r="F18" s="1405"/>
      <c r="G18" s="174">
        <f>G53+G83+G110+G141+G170+G200+G232+G262+G293+G322+G351+G382+G407+G437+G467+G496+G526+G556+G584+G612+G640+G668+G696+G724+G752+G780+G808</f>
        <v>0</v>
      </c>
      <c r="H18" s="779">
        <f>H53+H83+H110+H141+H170+H200+H232+H262+H293+H322+H351+H382+H407+H437+H467+H496+H526+H556+H584+H612+H640+H668+H696+H724+H752+H780+H808</f>
        <v>0</v>
      </c>
      <c r="I18" s="779">
        <f>I53+I83+I110+I141+I170+I200+I232+I262+I293+I322+I351+I382+I407+I437+I467+I496+I526+I556+I584+I612+I640+I668+I696+I724+I752+I780+I808</f>
        <v>0</v>
      </c>
      <c r="J18" s="779">
        <f>J53+J83+J110+J141+J170+J200+J232+J262+J293+J322+J351+J382+J407+J437+J467+J496+J526+J556+J584+J612+J640+J668+J696+J724+J752+J780+J808</f>
        <v>0</v>
      </c>
      <c r="K18" s="46">
        <f t="shared" si="2"/>
        <v>0</v>
      </c>
    </row>
    <row r="19" spans="1:15" ht="10.5" customHeight="1" x14ac:dyDescent="0.2">
      <c r="A19" s="1356">
        <v>231</v>
      </c>
      <c r="B19" s="1357"/>
      <c r="C19" s="45" t="s">
        <v>460</v>
      </c>
      <c r="D19" s="190">
        <f>D54+D84+D111+D142+D171+D201+D233+D263+D294+D323+D352+D383+D408+D438+D468+D497+D527+D557+D585+D613+D641+D669+D697+D725+D753+D781+D809+D838</f>
        <v>55404</v>
      </c>
      <c r="E19" s="1406">
        <f>E54+E84+E111+E142+E171+E201+E233+E263+E294+E323+E352+E383+E408+E438+E468+E497+E527+E557+E585+E613+E641+E669+E697+E725+E753+E781+E809</f>
        <v>61720</v>
      </c>
      <c r="F19" s="1407"/>
      <c r="G19" s="779">
        <f>G54+G84+G111+G142+G171+G201+G233+G263+G294+G323+G352+G383+G408+G438+G468+G497+G527+G557+G585+G613+G641+G669+G697+G725+G753+G781+G809+G843</f>
        <v>61720</v>
      </c>
      <c r="H19" s="779">
        <f>H54+H84+H111+H142+H171+H201+H233+H263+H294+H323+H352+H383+H408+H438+H468+H497+H527+H557+H585+H613+H641+H669+H697+H725+H753+H781+H809+H838+H867</f>
        <v>74186</v>
      </c>
      <c r="I19" s="779">
        <f>I54+I84+I111+I142+I171+I201+I233+I263+I294+I323+I352+I383+I408+I438+I468+I497+I527+I557+I585+I613+I641+I669+I697+I725+I753+I781+I809+I838+I867</f>
        <v>74186</v>
      </c>
      <c r="J19" s="779">
        <f>J54+J84+J111+J142+J171+J201+J233+J263+J294+J323+J352+J383+J408+J438+J468+J497+J527+J557+J585+J613+J641+J669+J697+J725+J753+J781+J809+J838+J867</f>
        <v>51722</v>
      </c>
      <c r="K19" s="46">
        <f t="shared" si="2"/>
        <v>-22464</v>
      </c>
    </row>
    <row r="20" spans="1:15" ht="10.5" customHeight="1" x14ac:dyDescent="0.2">
      <c r="A20" s="1356">
        <v>232</v>
      </c>
      <c r="B20" s="1357"/>
      <c r="C20" s="45" t="s">
        <v>461</v>
      </c>
      <c r="D20" s="190">
        <f>D55+D85+D112+D143+D172+D202+D234+D264+D295+D324+D353+D384+D409+D439+D469+D498+D528+D558+D586+D614+D642+D670+D698+D726+D754+D782+D810</f>
        <v>0</v>
      </c>
      <c r="E20" s="1404">
        <f>E55+E85+E112+E143+E172+E202+E234+E264+E295+E324+E353+E384+E409+E439+E469+E498+E528+E558+E586+E614+E642+E670+E698+E726+E754+E782+E810</f>
        <v>0</v>
      </c>
      <c r="F20" s="1405"/>
      <c r="G20" s="174">
        <f>G55+G85+G112+G143+G172+G202+G234+G264+G295+G324+G353+G384+G409+G439+G469+G498+G528+G558+G586+G614+G642+G670+G698+G726+G754+G782+G810</f>
        <v>0</v>
      </c>
      <c r="H20" s="174">
        <f>H55+H85+H112+H143+H172+H202+H234+H264+H295+H324+H353+H384+H409+H439+H469+H498+H528+H558+H586+H614+H642+H670+H698+H726+H754+H782+H810</f>
        <v>0</v>
      </c>
      <c r="I20" s="174">
        <f>I55+I85+I112+I143+I172+I202+I234+I264+I295+I324+I353+I384+I409+I439+I469+I498+I528+I558+I586+I614+I642+I670+I698+I726+I754+I782+I810</f>
        <v>0</v>
      </c>
      <c r="J20" s="174">
        <f>J55+J85+J112+J143+J172+J202+J234+J264+J295+J324+J353+J384+J409+J439+J469+J498+J528+J558+J586+J614+J642+J670+J698+J726+J754+J782+J810</f>
        <v>0</v>
      </c>
      <c r="K20" s="46">
        <f t="shared" si="2"/>
        <v>0</v>
      </c>
    </row>
    <row r="21" spans="1:15" ht="24.75" customHeight="1" x14ac:dyDescent="0.2">
      <c r="A21" s="1360" t="s">
        <v>462</v>
      </c>
      <c r="B21" s="1361"/>
      <c r="C21" s="49" t="s">
        <v>463</v>
      </c>
      <c r="D21" s="175">
        <f>SUM(D18:D20)</f>
        <v>55404</v>
      </c>
      <c r="E21" s="1364">
        <f>SUM(E18:F20)</f>
        <v>61720</v>
      </c>
      <c r="F21" s="1365"/>
      <c r="G21" s="114">
        <f>SUM(G18:G20)</f>
        <v>61720</v>
      </c>
      <c r="H21" s="114">
        <f>SUM(H18:H20)</f>
        <v>74186</v>
      </c>
      <c r="I21" s="175">
        <f>SUM(I18:I20)</f>
        <v>74186</v>
      </c>
      <c r="J21" s="175">
        <f>SUM(J18:J20)</f>
        <v>51722</v>
      </c>
      <c r="K21" s="46">
        <f t="shared" si="2"/>
        <v>-22464</v>
      </c>
    </row>
    <row r="22" spans="1:15" ht="10.5" customHeight="1" x14ac:dyDescent="0.2">
      <c r="A22" s="1356">
        <v>230</v>
      </c>
      <c r="B22" s="1357"/>
      <c r="C22" s="45" t="s">
        <v>459</v>
      </c>
      <c r="D22" s="41"/>
      <c r="E22" s="1323"/>
      <c r="F22" s="1325"/>
      <c r="G22" s="115"/>
      <c r="H22" s="115"/>
      <c r="I22" s="41"/>
      <c r="J22" s="41"/>
      <c r="K22" s="46">
        <f t="shared" si="2"/>
        <v>0</v>
      </c>
    </row>
    <row r="23" spans="1:15" ht="10.5" customHeight="1" x14ac:dyDescent="0.2">
      <c r="A23" s="1356">
        <v>231</v>
      </c>
      <c r="B23" s="1357"/>
      <c r="C23" s="45" t="s">
        <v>460</v>
      </c>
      <c r="D23" s="1010">
        <f>D205+D442+D813+D843+D872</f>
        <v>161849</v>
      </c>
      <c r="E23" s="1323"/>
      <c r="F23" s="1325"/>
      <c r="G23" s="112">
        <f>G838</f>
        <v>0</v>
      </c>
      <c r="H23" s="893">
        <f>H205+H442+H813+H843+H872+H412+H933</f>
        <v>91768</v>
      </c>
      <c r="I23" s="893">
        <f>I205+I442+I813+I843+I872+I933+I412</f>
        <v>91768</v>
      </c>
      <c r="J23" s="893">
        <f>J205+J442+J813+J843+J872+J412</f>
        <v>67266</v>
      </c>
      <c r="K23" s="46">
        <f t="shared" si="2"/>
        <v>-24502</v>
      </c>
    </row>
    <row r="24" spans="1:15" ht="10.5" customHeight="1" x14ac:dyDescent="0.2">
      <c r="A24" s="1356">
        <v>232</v>
      </c>
      <c r="B24" s="1357"/>
      <c r="C24" s="45" t="s">
        <v>461</v>
      </c>
      <c r="D24" s="41"/>
      <c r="E24" s="1323"/>
      <c r="F24" s="1325"/>
      <c r="G24" s="115"/>
      <c r="H24" s="115"/>
      <c r="I24" s="41"/>
      <c r="J24" s="41"/>
      <c r="K24" s="46">
        <f t="shared" si="2"/>
        <v>0</v>
      </c>
    </row>
    <row r="25" spans="1:15" ht="29.25" customHeight="1" x14ac:dyDescent="0.2">
      <c r="A25" s="1360" t="s">
        <v>462</v>
      </c>
      <c r="B25" s="1361"/>
      <c r="C25" s="51" t="s">
        <v>464</v>
      </c>
      <c r="D25" s="50">
        <f>D22+D23+D24</f>
        <v>161849</v>
      </c>
      <c r="E25" s="1362">
        <f>E22+E23+E24</f>
        <v>0</v>
      </c>
      <c r="F25" s="1363"/>
      <c r="G25" s="114">
        <f>G22+G23+G24</f>
        <v>0</v>
      </c>
      <c r="H25" s="114">
        <f>H22+H23+H24</f>
        <v>91768</v>
      </c>
      <c r="I25" s="114">
        <f t="shared" ref="I25:J25" si="3">I22+I23+I24</f>
        <v>91768</v>
      </c>
      <c r="J25" s="114">
        <f t="shared" si="3"/>
        <v>67266</v>
      </c>
      <c r="K25" s="46">
        <f t="shared" si="2"/>
        <v>-24502</v>
      </c>
    </row>
    <row r="26" spans="1:15" ht="10.5" customHeight="1" x14ac:dyDescent="0.2">
      <c r="A26" s="1360" t="s">
        <v>465</v>
      </c>
      <c r="B26" s="1361"/>
      <c r="C26" s="52" t="s">
        <v>466</v>
      </c>
      <c r="D26" s="53">
        <f>D21+D25</f>
        <v>217253</v>
      </c>
      <c r="E26" s="1392">
        <f>E25+E21</f>
        <v>61720</v>
      </c>
      <c r="F26" s="1393"/>
      <c r="G26" s="117">
        <f>G21+G25</f>
        <v>61720</v>
      </c>
      <c r="H26" s="117">
        <f>H21+H25</f>
        <v>165954</v>
      </c>
      <c r="I26" s="117">
        <f>I21+I25</f>
        <v>165954</v>
      </c>
      <c r="J26" s="117">
        <f>J21+J25</f>
        <v>118988</v>
      </c>
      <c r="K26" s="46">
        <f t="shared" si="2"/>
        <v>-46966</v>
      </c>
    </row>
    <row r="27" spans="1:15" ht="10.5" customHeight="1" x14ac:dyDescent="0.2">
      <c r="A27" s="1366" t="s">
        <v>467</v>
      </c>
      <c r="B27" s="1367"/>
      <c r="C27" s="1368"/>
      <c r="D27" s="683">
        <f>D17+D26</f>
        <v>645154</v>
      </c>
      <c r="E27" s="1398">
        <f>E26+E17</f>
        <v>382750</v>
      </c>
      <c r="F27" s="1399"/>
      <c r="G27" s="684">
        <f>G26+G17</f>
        <v>403914</v>
      </c>
      <c r="H27" s="684">
        <f>H26+H17</f>
        <v>724851</v>
      </c>
      <c r="I27" s="684">
        <f t="shared" ref="I27:J27" si="4">I26+I17</f>
        <v>724851</v>
      </c>
      <c r="J27" s="684">
        <f t="shared" si="4"/>
        <v>644489</v>
      </c>
      <c r="K27" s="46">
        <f t="shared" si="2"/>
        <v>-80362</v>
      </c>
    </row>
    <row r="28" spans="1:15" ht="21" customHeight="1" x14ac:dyDescent="0.2">
      <c r="A28" s="1320" t="s">
        <v>468</v>
      </c>
      <c r="B28" s="1322"/>
      <c r="C28" s="54" t="s">
        <v>593</v>
      </c>
      <c r="D28" s="1369" t="s">
        <v>469</v>
      </c>
      <c r="E28" s="1370"/>
      <c r="F28" s="1371"/>
      <c r="G28" s="55" t="s">
        <v>431</v>
      </c>
      <c r="H28" s="1400" t="s">
        <v>624</v>
      </c>
      <c r="I28" s="1401"/>
      <c r="J28" s="1374"/>
      <c r="K28" s="1375"/>
    </row>
    <row r="29" spans="1:15" ht="10.5" customHeight="1" x14ac:dyDescent="0.2">
      <c r="A29" s="1334"/>
      <c r="B29" s="1336"/>
      <c r="C29" s="56" t="s">
        <v>432</v>
      </c>
      <c r="D29" s="1334"/>
      <c r="E29" s="1335"/>
      <c r="F29" s="1336"/>
      <c r="G29" s="57" t="s">
        <v>432</v>
      </c>
      <c r="H29" s="1378"/>
      <c r="I29" s="1379"/>
      <c r="J29" s="1376"/>
      <c r="K29" s="1377"/>
      <c r="O29" s="187"/>
    </row>
    <row r="30" spans="1:15" ht="10.5" customHeight="1" x14ac:dyDescent="0.2">
      <c r="A30" s="1334"/>
      <c r="B30" s="1336"/>
      <c r="C30" s="56" t="s">
        <v>433</v>
      </c>
      <c r="D30" s="1334"/>
      <c r="E30" s="1335"/>
      <c r="F30" s="1336"/>
      <c r="G30" s="57" t="s">
        <v>433</v>
      </c>
      <c r="H30" s="1378"/>
      <c r="I30" s="1379"/>
      <c r="J30" s="1376"/>
      <c r="K30" s="1377"/>
    </row>
    <row r="31" spans="1:15" ht="10.5" customHeight="1" x14ac:dyDescent="0.2">
      <c r="A31" s="43"/>
      <c r="H31" s="102"/>
    </row>
    <row r="32" spans="1:15" ht="10.5" customHeight="1" x14ac:dyDescent="0.2">
      <c r="A32" s="43"/>
      <c r="H32" s="102"/>
    </row>
    <row r="33" spans="1:15" ht="10.5" customHeight="1" x14ac:dyDescent="0.2">
      <c r="A33" s="43"/>
      <c r="H33" s="102"/>
    </row>
    <row r="34" spans="1:15" ht="10.5" customHeight="1" x14ac:dyDescent="0.2">
      <c r="A34" s="43"/>
      <c r="H34" s="102"/>
    </row>
    <row r="35" spans="1:15" ht="10.5" customHeight="1" x14ac:dyDescent="0.2">
      <c r="A35" s="43"/>
      <c r="H35" s="102"/>
    </row>
    <row r="36" spans="1:15" ht="10.5" customHeight="1" x14ac:dyDescent="0.2">
      <c r="A36" s="43"/>
      <c r="H36" s="102"/>
    </row>
    <row r="37" spans="1:15" ht="10.5" customHeight="1" x14ac:dyDescent="0.2">
      <c r="A37" s="43"/>
      <c r="H37" s="102"/>
    </row>
    <row r="38" spans="1:15" ht="10.5" customHeight="1" x14ac:dyDescent="0.2">
      <c r="A38" s="43"/>
      <c r="H38" s="102"/>
    </row>
    <row r="39" spans="1:15" ht="9" customHeight="1" x14ac:dyDescent="0.2"/>
    <row r="40" spans="1:15" ht="9" customHeight="1" x14ac:dyDescent="0.2"/>
    <row r="41" spans="1:15" ht="9.75" customHeight="1" x14ac:dyDescent="0.2">
      <c r="A41" s="1329" t="s">
        <v>436</v>
      </c>
      <c r="B41" s="1331"/>
      <c r="C41" s="105" t="s">
        <v>625</v>
      </c>
      <c r="D41" s="1382"/>
      <c r="E41" s="1383"/>
      <c r="F41" s="1383"/>
      <c r="G41" s="1383"/>
      <c r="H41" s="1383"/>
      <c r="I41" s="1384"/>
      <c r="J41" s="106" t="s">
        <v>438</v>
      </c>
      <c r="K41" s="44" t="s">
        <v>439</v>
      </c>
    </row>
    <row r="42" spans="1:15" ht="19.5" x14ac:dyDescent="0.2">
      <c r="A42" s="1329" t="s">
        <v>440</v>
      </c>
      <c r="B42" s="1331"/>
      <c r="C42" s="105" t="s">
        <v>626</v>
      </c>
      <c r="D42" s="1385"/>
      <c r="E42" s="1386"/>
      <c r="F42" s="1386"/>
      <c r="G42" s="1386"/>
      <c r="H42" s="1386"/>
      <c r="I42" s="1387"/>
      <c r="J42" s="101" t="s">
        <v>441</v>
      </c>
      <c r="K42" s="44" t="s">
        <v>437</v>
      </c>
    </row>
    <row r="43" spans="1:15" ht="53.25" customHeight="1" x14ac:dyDescent="0.2">
      <c r="A43" s="1329" t="s">
        <v>442</v>
      </c>
      <c r="B43" s="1331"/>
      <c r="C43" s="42" t="s">
        <v>427</v>
      </c>
      <c r="D43" s="682" t="s">
        <v>443</v>
      </c>
      <c r="E43" s="1388" t="s">
        <v>444</v>
      </c>
      <c r="F43" s="1389"/>
      <c r="G43" s="165" t="s">
        <v>445</v>
      </c>
      <c r="H43" s="100" t="s">
        <v>446</v>
      </c>
      <c r="I43" s="100" t="s">
        <v>447</v>
      </c>
      <c r="J43" s="28" t="s">
        <v>448</v>
      </c>
      <c r="K43" s="27" t="s">
        <v>449</v>
      </c>
    </row>
    <row r="44" spans="1:15" ht="18" customHeight="1" x14ac:dyDescent="0.2">
      <c r="A44" s="1356">
        <v>600</v>
      </c>
      <c r="B44" s="1357"/>
      <c r="C44" s="45" t="s">
        <v>450</v>
      </c>
      <c r="D44" s="257">
        <v>28591</v>
      </c>
      <c r="E44" s="1390">
        <v>33240</v>
      </c>
      <c r="F44" s="1391"/>
      <c r="G44" s="382">
        <f>E44</f>
        <v>33240</v>
      </c>
      <c r="H44" s="382">
        <v>35529</v>
      </c>
      <c r="I44" s="257">
        <v>35529</v>
      </c>
      <c r="J44" s="257">
        <v>34433</v>
      </c>
      <c r="K44" s="167">
        <f>J44-I44</f>
        <v>-1096</v>
      </c>
      <c r="M44" s="415"/>
    </row>
    <row r="45" spans="1:15" x14ac:dyDescent="0.2">
      <c r="A45" s="1356">
        <v>601</v>
      </c>
      <c r="B45" s="1357"/>
      <c r="C45" s="45" t="s">
        <v>451</v>
      </c>
      <c r="D45" s="257">
        <v>4783</v>
      </c>
      <c r="E45" s="1390">
        <v>5600</v>
      </c>
      <c r="F45" s="1391"/>
      <c r="G45" s="382">
        <f t="shared" ref="G45" si="5">E45</f>
        <v>5600</v>
      </c>
      <c r="H45" s="382">
        <v>5960</v>
      </c>
      <c r="I45" s="257">
        <v>5960</v>
      </c>
      <c r="J45" s="257">
        <v>5743</v>
      </c>
      <c r="K45" s="167">
        <f t="shared" ref="K45:K46" si="6">J45-I45</f>
        <v>-217</v>
      </c>
      <c r="L45" s="681"/>
      <c r="O45" s="102" t="s">
        <v>598</v>
      </c>
    </row>
    <row r="46" spans="1:15" x14ac:dyDescent="0.2">
      <c r="A46" s="1356">
        <v>602</v>
      </c>
      <c r="B46" s="1357"/>
      <c r="C46" s="45" t="s">
        <v>452</v>
      </c>
      <c r="D46" s="257">
        <v>20674</v>
      </c>
      <c r="E46" s="1390">
        <v>12500</v>
      </c>
      <c r="F46" s="1391"/>
      <c r="G46" s="382">
        <f>E46</f>
        <v>12500</v>
      </c>
      <c r="H46" s="382">
        <v>19081</v>
      </c>
      <c r="I46" s="257">
        <v>19081</v>
      </c>
      <c r="J46" s="257">
        <v>19080</v>
      </c>
      <c r="K46" s="167">
        <f t="shared" si="6"/>
        <v>-1</v>
      </c>
      <c r="L46" s="894"/>
      <c r="M46" s="895"/>
    </row>
    <row r="47" spans="1:15" x14ac:dyDescent="0.2">
      <c r="A47" s="1356">
        <v>603</v>
      </c>
      <c r="B47" s="1357"/>
      <c r="C47" s="45" t="s">
        <v>453</v>
      </c>
      <c r="D47" s="257"/>
      <c r="E47" s="1390"/>
      <c r="F47" s="1391"/>
      <c r="G47" s="317"/>
      <c r="H47" s="317"/>
      <c r="I47" s="257"/>
      <c r="J47" s="257"/>
      <c r="K47" s="167">
        <f t="shared" ref="K47:K62" si="7">J47-I47</f>
        <v>0</v>
      </c>
      <c r="M47" s="415"/>
    </row>
    <row r="48" spans="1:15" x14ac:dyDescent="0.2">
      <c r="A48" s="1356">
        <v>604</v>
      </c>
      <c r="B48" s="1357"/>
      <c r="C48" s="45" t="s">
        <v>454</v>
      </c>
      <c r="D48" s="257">
        <v>100</v>
      </c>
      <c r="E48" s="1390"/>
      <c r="F48" s="1391"/>
      <c r="G48" s="317"/>
      <c r="H48" s="317">
        <v>930</v>
      </c>
      <c r="I48" s="257">
        <v>930</v>
      </c>
      <c r="J48" s="257">
        <v>930</v>
      </c>
      <c r="K48" s="167">
        <f t="shared" si="7"/>
        <v>0</v>
      </c>
    </row>
    <row r="49" spans="1:16" x14ac:dyDescent="0.2">
      <c r="A49" s="1356">
        <v>605</v>
      </c>
      <c r="B49" s="1357"/>
      <c r="C49" s="45" t="s">
        <v>455</v>
      </c>
      <c r="D49" s="257"/>
      <c r="E49" s="1390"/>
      <c r="F49" s="1391"/>
      <c r="G49" s="317"/>
      <c r="H49" s="317"/>
      <c r="I49" s="257"/>
      <c r="J49" s="257"/>
      <c r="K49" s="167">
        <f t="shared" si="7"/>
        <v>0</v>
      </c>
    </row>
    <row r="50" spans="1:16" x14ac:dyDescent="0.2">
      <c r="A50" s="1356">
        <v>606</v>
      </c>
      <c r="B50" s="1357"/>
      <c r="C50" s="45" t="s">
        <v>456</v>
      </c>
      <c r="D50" s="257">
        <v>145</v>
      </c>
      <c r="E50" s="1390"/>
      <c r="F50" s="1391"/>
      <c r="G50" s="317"/>
      <c r="H50" s="317"/>
      <c r="I50" s="257"/>
      <c r="J50" s="257"/>
      <c r="K50" s="167">
        <f t="shared" si="7"/>
        <v>0</v>
      </c>
    </row>
    <row r="51" spans="1:16" x14ac:dyDescent="0.2">
      <c r="A51" s="1356">
        <v>609</v>
      </c>
      <c r="B51" s="1357"/>
      <c r="C51" s="45" t="s">
        <v>602</v>
      </c>
      <c r="D51" s="257"/>
      <c r="E51" s="1390">
        <v>4000</v>
      </c>
      <c r="F51" s="1391"/>
      <c r="G51" s="317">
        <v>4000</v>
      </c>
      <c r="H51" s="317">
        <v>2236</v>
      </c>
      <c r="I51" s="257">
        <v>2236</v>
      </c>
      <c r="J51" s="257"/>
      <c r="K51" s="167"/>
    </row>
    <row r="52" spans="1:16" x14ac:dyDescent="0.2">
      <c r="A52" s="1360" t="s">
        <v>457</v>
      </c>
      <c r="B52" s="1361"/>
      <c r="C52" s="47" t="s">
        <v>458</v>
      </c>
      <c r="D52" s="150">
        <f>SUM(D44:D50)</f>
        <v>54293</v>
      </c>
      <c r="E52" s="1396">
        <f>SUM(E44:E51)</f>
        <v>55340</v>
      </c>
      <c r="F52" s="1397"/>
      <c r="G52" s="150">
        <f>SUM(G44:G51)</f>
        <v>55340</v>
      </c>
      <c r="H52" s="150">
        <f>SUM(H44:H51)</f>
        <v>63736</v>
      </c>
      <c r="I52" s="150">
        <f>SUM(I44:I51)</f>
        <v>63736</v>
      </c>
      <c r="J52" s="150">
        <f>SUM(J44:J50)</f>
        <v>60186</v>
      </c>
      <c r="K52" s="167">
        <f t="shared" si="7"/>
        <v>-3550</v>
      </c>
      <c r="O52" s="187"/>
      <c r="P52" s="187"/>
    </row>
    <row r="53" spans="1:16" ht="12.75" customHeight="1" x14ac:dyDescent="0.2">
      <c r="A53" s="1356">
        <v>230</v>
      </c>
      <c r="B53" s="1357"/>
      <c r="C53" s="45" t="s">
        <v>459</v>
      </c>
      <c r="D53" s="77"/>
      <c r="E53" s="1378"/>
      <c r="F53" s="1379"/>
      <c r="G53" s="112"/>
      <c r="H53" s="112"/>
      <c r="I53" s="77"/>
      <c r="J53" s="77"/>
      <c r="K53" s="167">
        <f t="shared" si="7"/>
        <v>0</v>
      </c>
      <c r="O53" s="187"/>
    </row>
    <row r="54" spans="1:16" x14ac:dyDescent="0.2">
      <c r="A54" s="1356">
        <v>231</v>
      </c>
      <c r="B54" s="1357"/>
      <c r="C54" s="45" t="s">
        <v>460</v>
      </c>
      <c r="D54" s="257">
        <v>4756</v>
      </c>
      <c r="E54" s="1390">
        <v>4200</v>
      </c>
      <c r="F54" s="1391"/>
      <c r="G54" s="317">
        <v>4200</v>
      </c>
      <c r="H54" s="317">
        <v>5695</v>
      </c>
      <c r="I54" s="257">
        <v>5695</v>
      </c>
      <c r="J54" s="257">
        <v>2193</v>
      </c>
      <c r="K54" s="167">
        <f t="shared" si="7"/>
        <v>-3502</v>
      </c>
    </row>
    <row r="55" spans="1:16" x14ac:dyDescent="0.2">
      <c r="A55" s="1356">
        <v>232</v>
      </c>
      <c r="B55" s="1357"/>
      <c r="C55" s="45" t="s">
        <v>461</v>
      </c>
      <c r="D55" s="77"/>
      <c r="E55" s="1378"/>
      <c r="F55" s="1379"/>
      <c r="G55" s="113"/>
      <c r="H55" s="383"/>
      <c r="I55" s="257"/>
      <c r="J55" s="257"/>
      <c r="K55" s="167">
        <f t="shared" si="7"/>
        <v>0</v>
      </c>
    </row>
    <row r="56" spans="1:16" ht="22.5" x14ac:dyDescent="0.2">
      <c r="A56" s="1360" t="s">
        <v>462</v>
      </c>
      <c r="B56" s="1361"/>
      <c r="C56" s="49" t="s">
        <v>463</v>
      </c>
      <c r="D56" s="50">
        <f>SUM(D53:D55)</f>
        <v>4756</v>
      </c>
      <c r="E56" s="1362">
        <f>SUM(E53:E55)</f>
        <v>4200</v>
      </c>
      <c r="F56" s="1363"/>
      <c r="G56" s="659">
        <f>SUM(G53:G55)</f>
        <v>4200</v>
      </c>
      <c r="H56" s="659">
        <f>SUM(H53:H55)</f>
        <v>5695</v>
      </c>
      <c r="I56" s="50">
        <f>SUM(I53:I55)</f>
        <v>5695</v>
      </c>
      <c r="J56" s="50">
        <f>SUM(J53:J55)</f>
        <v>2193</v>
      </c>
      <c r="K56" s="167">
        <f t="shared" si="7"/>
        <v>-3502</v>
      </c>
    </row>
    <row r="57" spans="1:16" ht="16.5" customHeight="1" x14ac:dyDescent="0.2">
      <c r="A57" s="1356">
        <v>230</v>
      </c>
      <c r="B57" s="1357"/>
      <c r="C57" s="45" t="s">
        <v>459</v>
      </c>
      <c r="D57" s="77"/>
      <c r="E57" s="1378"/>
      <c r="F57" s="1379"/>
      <c r="G57" s="113"/>
      <c r="H57" s="113"/>
      <c r="I57" s="79"/>
      <c r="J57" s="77"/>
      <c r="K57" s="167">
        <f t="shared" si="7"/>
        <v>0</v>
      </c>
    </row>
    <row r="58" spans="1:16" ht="17.25" customHeight="1" x14ac:dyDescent="0.2">
      <c r="A58" s="1356">
        <v>231</v>
      </c>
      <c r="B58" s="1357"/>
      <c r="C58" s="45" t="s">
        <v>460</v>
      </c>
      <c r="D58" s="77"/>
      <c r="E58" s="1378"/>
      <c r="F58" s="1379"/>
      <c r="G58" s="113"/>
      <c r="H58" s="113"/>
      <c r="I58" s="79"/>
      <c r="J58" s="77"/>
      <c r="K58" s="167">
        <f t="shared" si="7"/>
        <v>0</v>
      </c>
    </row>
    <row r="59" spans="1:16" x14ac:dyDescent="0.2">
      <c r="A59" s="1356">
        <v>232</v>
      </c>
      <c r="B59" s="1357"/>
      <c r="C59" s="45" t="s">
        <v>461</v>
      </c>
      <c r="D59" s="77"/>
      <c r="E59" s="1378"/>
      <c r="F59" s="1379"/>
      <c r="G59" s="113"/>
      <c r="H59" s="113"/>
      <c r="I59" s="79"/>
      <c r="J59" s="77"/>
      <c r="K59" s="167">
        <f t="shared" si="7"/>
        <v>0</v>
      </c>
    </row>
    <row r="60" spans="1:16" ht="22.5" x14ac:dyDescent="0.2">
      <c r="A60" s="1360" t="s">
        <v>462</v>
      </c>
      <c r="B60" s="1361"/>
      <c r="C60" s="51" t="s">
        <v>464</v>
      </c>
      <c r="D60" s="50"/>
      <c r="E60" s="1362"/>
      <c r="F60" s="1363"/>
      <c r="G60" s="114"/>
      <c r="H60" s="114"/>
      <c r="I60" s="50"/>
      <c r="J60" s="50"/>
      <c r="K60" s="167">
        <f t="shared" si="7"/>
        <v>0</v>
      </c>
    </row>
    <row r="61" spans="1:16" ht="23.25" customHeight="1" x14ac:dyDescent="0.2">
      <c r="A61" s="1360" t="s">
        <v>465</v>
      </c>
      <c r="B61" s="1361"/>
      <c r="C61" s="52" t="s">
        <v>466</v>
      </c>
      <c r="D61" s="53">
        <f>SUM(D56:D60)</f>
        <v>4756</v>
      </c>
      <c r="E61" s="1392">
        <f>E56</f>
        <v>4200</v>
      </c>
      <c r="F61" s="1393"/>
      <c r="G61" s="117">
        <f>G56</f>
        <v>4200</v>
      </c>
      <c r="H61" s="117">
        <f>H56</f>
        <v>5695</v>
      </c>
      <c r="I61" s="658">
        <f>I56</f>
        <v>5695</v>
      </c>
      <c r="J61" s="117">
        <f>J56</f>
        <v>2193</v>
      </c>
      <c r="K61" s="167">
        <f t="shared" si="7"/>
        <v>-3502</v>
      </c>
      <c r="O61" s="161"/>
    </row>
    <row r="62" spans="1:16" ht="12.75" customHeight="1" x14ac:dyDescent="0.2">
      <c r="A62" s="1366" t="s">
        <v>467</v>
      </c>
      <c r="B62" s="1367"/>
      <c r="C62" s="1368"/>
      <c r="D62" s="53">
        <f>D52+D56</f>
        <v>59049</v>
      </c>
      <c r="E62" s="1392">
        <f>E61+E52</f>
        <v>59540</v>
      </c>
      <c r="F62" s="1393"/>
      <c r="G62" s="117">
        <f>G61+G52</f>
        <v>59540</v>
      </c>
      <c r="H62" s="117">
        <f>H61+H52</f>
        <v>69431</v>
      </c>
      <c r="I62" s="658">
        <f>I61+I52</f>
        <v>69431</v>
      </c>
      <c r="J62" s="117">
        <f>J61+J52</f>
        <v>62379</v>
      </c>
      <c r="K62" s="167">
        <f t="shared" si="7"/>
        <v>-7052</v>
      </c>
    </row>
    <row r="63" spans="1:16" ht="43.5" customHeight="1" x14ac:dyDescent="0.2">
      <c r="A63" s="1420" t="s">
        <v>601</v>
      </c>
      <c r="B63" s="1421"/>
      <c r="C63" s="750" t="s">
        <v>1103</v>
      </c>
      <c r="D63" s="1422" t="s">
        <v>600</v>
      </c>
      <c r="E63" s="1423"/>
      <c r="F63" s="1424"/>
      <c r="G63" s="55" t="s">
        <v>431</v>
      </c>
      <c r="H63" s="1425" t="s">
        <v>624</v>
      </c>
      <c r="I63" s="1426"/>
      <c r="J63" s="1374"/>
      <c r="K63" s="1375"/>
    </row>
    <row r="64" spans="1:16" ht="16.5" customHeight="1" x14ac:dyDescent="0.2">
      <c r="A64" s="1334"/>
      <c r="B64" s="1336"/>
      <c r="C64" s="56" t="s">
        <v>432</v>
      </c>
      <c r="D64" s="1334"/>
      <c r="E64" s="1335"/>
      <c r="F64" s="1336"/>
      <c r="G64" s="57" t="s">
        <v>432</v>
      </c>
      <c r="H64" s="107"/>
      <c r="I64" s="108"/>
      <c r="J64" s="1376"/>
      <c r="K64" s="1377"/>
      <c r="P64" t="s">
        <v>999</v>
      </c>
    </row>
    <row r="65" spans="1:13" x14ac:dyDescent="0.2">
      <c r="A65" s="1334"/>
      <c r="B65" s="1336"/>
      <c r="C65" s="56" t="s">
        <v>433</v>
      </c>
      <c r="D65" s="1334"/>
      <c r="E65" s="1335"/>
      <c r="F65" s="1336"/>
      <c r="G65" s="57" t="s">
        <v>433</v>
      </c>
      <c r="H65" s="1378"/>
      <c r="I65" s="1379"/>
      <c r="J65" s="1376"/>
      <c r="K65" s="1377"/>
    </row>
    <row r="66" spans="1:13" x14ac:dyDescent="0.2">
      <c r="A66" s="81"/>
      <c r="B66" s="81"/>
      <c r="C66" s="92"/>
      <c r="D66" s="81"/>
      <c r="E66" s="81"/>
      <c r="F66" s="81"/>
      <c r="G66" s="82"/>
      <c r="H66" s="234"/>
      <c r="I66" s="234"/>
      <c r="J66" s="231"/>
      <c r="K66" s="231"/>
    </row>
    <row r="67" spans="1:13" x14ac:dyDescent="0.2">
      <c r="A67" s="81"/>
      <c r="B67" s="81"/>
      <c r="C67" s="92"/>
      <c r="D67" s="81"/>
      <c r="E67" s="81"/>
      <c r="F67" s="81"/>
      <c r="G67" s="82"/>
      <c r="H67" s="234"/>
      <c r="I67" s="234"/>
      <c r="J67" s="231"/>
      <c r="K67" s="231"/>
    </row>
    <row r="68" spans="1:13" x14ac:dyDescent="0.2">
      <c r="A68" s="81"/>
      <c r="B68" s="81"/>
      <c r="C68" s="92"/>
      <c r="D68" s="81"/>
      <c r="E68" s="81"/>
      <c r="F68" s="81"/>
      <c r="G68" s="82"/>
      <c r="H68" s="234"/>
      <c r="I68" s="234"/>
      <c r="J68" s="231"/>
      <c r="K68" s="231"/>
    </row>
    <row r="69" spans="1:13" x14ac:dyDescent="0.2">
      <c r="A69" s="81"/>
      <c r="B69" s="81"/>
      <c r="C69" s="92"/>
      <c r="D69" s="81"/>
      <c r="E69" s="81"/>
      <c r="F69" s="81"/>
      <c r="G69" s="82"/>
      <c r="H69" s="234"/>
      <c r="I69" s="234"/>
      <c r="J69" s="231"/>
      <c r="K69" s="231"/>
    </row>
    <row r="70" spans="1:13" x14ac:dyDescent="0.2">
      <c r="A70" s="81"/>
      <c r="B70" s="81"/>
      <c r="C70" s="92"/>
      <c r="D70" s="81"/>
      <c r="E70" s="81"/>
      <c r="F70" s="81"/>
      <c r="G70" s="82"/>
      <c r="H70" s="234"/>
      <c r="I70" s="234"/>
      <c r="J70" s="231"/>
      <c r="K70" s="231"/>
    </row>
    <row r="71" spans="1:13" x14ac:dyDescent="0.2">
      <c r="A71" s="81"/>
      <c r="B71" s="81"/>
      <c r="C71" s="141"/>
      <c r="D71" s="142"/>
      <c r="E71" s="142"/>
      <c r="F71" s="142"/>
      <c r="G71" s="143"/>
      <c r="H71" s="144"/>
      <c r="I71" s="144"/>
      <c r="J71" s="135"/>
      <c r="K71" s="135"/>
    </row>
    <row r="72" spans="1:13" ht="39" x14ac:dyDescent="0.2">
      <c r="A72" s="1329" t="s">
        <v>436</v>
      </c>
      <c r="B72" s="1331"/>
      <c r="C72" s="105" t="s">
        <v>625</v>
      </c>
      <c r="D72" s="1382"/>
      <c r="E72" s="1383"/>
      <c r="F72" s="1383"/>
      <c r="G72" s="1383"/>
      <c r="H72" s="1383"/>
      <c r="I72" s="1384"/>
      <c r="J72" s="106" t="s">
        <v>438</v>
      </c>
      <c r="K72" s="44" t="s">
        <v>439</v>
      </c>
    </row>
    <row r="73" spans="1:13" ht="19.5" x14ac:dyDescent="0.2">
      <c r="A73" s="1329" t="s">
        <v>440</v>
      </c>
      <c r="B73" s="1331"/>
      <c r="C73" s="105" t="s">
        <v>627</v>
      </c>
      <c r="D73" s="1385"/>
      <c r="E73" s="1386"/>
      <c r="F73" s="1386"/>
      <c r="G73" s="1386"/>
      <c r="H73" s="1386"/>
      <c r="I73" s="1387"/>
      <c r="J73" s="225" t="s">
        <v>441</v>
      </c>
      <c r="K73" s="44" t="s">
        <v>437</v>
      </c>
    </row>
    <row r="74" spans="1:13" ht="58.5" x14ac:dyDescent="0.2">
      <c r="A74" s="1329" t="s">
        <v>442</v>
      </c>
      <c r="B74" s="1331"/>
      <c r="C74" s="42" t="s">
        <v>427</v>
      </c>
      <c r="D74" s="224" t="s">
        <v>443</v>
      </c>
      <c r="E74" s="1388" t="s">
        <v>444</v>
      </c>
      <c r="F74" s="1389"/>
      <c r="G74" s="224" t="s">
        <v>445</v>
      </c>
      <c r="H74" s="224" t="s">
        <v>446</v>
      </c>
      <c r="I74" s="224" t="s">
        <v>447</v>
      </c>
      <c r="J74" s="28" t="s">
        <v>448</v>
      </c>
      <c r="K74" s="27" t="s">
        <v>449</v>
      </c>
    </row>
    <row r="75" spans="1:13" x14ac:dyDescent="0.2">
      <c r="A75" s="1356">
        <v>600</v>
      </c>
      <c r="B75" s="1357"/>
      <c r="C75" s="45" t="s">
        <v>450</v>
      </c>
      <c r="D75" s="257"/>
      <c r="E75" s="1390"/>
      <c r="F75" s="1391"/>
      <c r="G75" s="382"/>
      <c r="H75" s="382"/>
      <c r="I75" s="257"/>
      <c r="J75" s="257"/>
      <c r="K75" s="167">
        <f>J75-I75</f>
        <v>0</v>
      </c>
      <c r="L75" t="s">
        <v>1035</v>
      </c>
    </row>
    <row r="76" spans="1:13" x14ac:dyDescent="0.2">
      <c r="A76" s="1356">
        <v>601</v>
      </c>
      <c r="B76" s="1357"/>
      <c r="C76" s="45" t="s">
        <v>451</v>
      </c>
      <c r="D76" s="257"/>
      <c r="E76" s="1390"/>
      <c r="F76" s="1391"/>
      <c r="G76" s="382"/>
      <c r="H76" s="382"/>
      <c r="I76" s="257"/>
      <c r="J76" s="257"/>
      <c r="K76" s="167">
        <f t="shared" ref="K76:K92" si="8">J76-I76</f>
        <v>0</v>
      </c>
    </row>
    <row r="77" spans="1:13" x14ac:dyDescent="0.2">
      <c r="A77" s="1356">
        <v>602</v>
      </c>
      <c r="B77" s="1357"/>
      <c r="C77" s="45" t="s">
        <v>452</v>
      </c>
      <c r="D77" s="257"/>
      <c r="E77" s="1390"/>
      <c r="F77" s="1391"/>
      <c r="G77" s="382"/>
      <c r="H77" s="382"/>
      <c r="I77" s="257"/>
      <c r="J77" s="257"/>
      <c r="K77" s="167">
        <f t="shared" si="8"/>
        <v>0</v>
      </c>
      <c r="L77" s="102"/>
      <c r="M77" s="415"/>
    </row>
    <row r="78" spans="1:13" x14ac:dyDescent="0.2">
      <c r="A78" s="1356">
        <v>603</v>
      </c>
      <c r="B78" s="1357"/>
      <c r="C78" s="45" t="s">
        <v>453</v>
      </c>
      <c r="D78" s="257"/>
      <c r="E78" s="1390"/>
      <c r="F78" s="1391"/>
      <c r="G78" s="317"/>
      <c r="H78" s="317"/>
      <c r="I78" s="257"/>
      <c r="J78" s="257"/>
      <c r="K78" s="167">
        <f t="shared" si="8"/>
        <v>0</v>
      </c>
    </row>
    <row r="79" spans="1:13" x14ac:dyDescent="0.2">
      <c r="A79" s="1356">
        <v>604</v>
      </c>
      <c r="B79" s="1357"/>
      <c r="C79" s="45" t="s">
        <v>454</v>
      </c>
      <c r="D79" s="257"/>
      <c r="E79" s="1390"/>
      <c r="F79" s="1391"/>
      <c r="G79" s="317"/>
      <c r="H79" s="317"/>
      <c r="I79" s="257"/>
      <c r="J79" s="257"/>
      <c r="K79" s="167">
        <f t="shared" si="8"/>
        <v>0</v>
      </c>
      <c r="M79" s="415"/>
    </row>
    <row r="80" spans="1:13" x14ac:dyDescent="0.2">
      <c r="A80" s="1356">
        <v>605</v>
      </c>
      <c r="B80" s="1357"/>
      <c r="C80" s="45" t="s">
        <v>455</v>
      </c>
      <c r="D80" s="257"/>
      <c r="E80" s="1390"/>
      <c r="F80" s="1391"/>
      <c r="G80" s="317"/>
      <c r="H80" s="317"/>
      <c r="I80" s="257"/>
      <c r="J80" s="257"/>
      <c r="K80" s="167">
        <f t="shared" si="8"/>
        <v>0</v>
      </c>
    </row>
    <row r="81" spans="1:11" x14ac:dyDescent="0.2">
      <c r="A81" s="1356">
        <v>606</v>
      </c>
      <c r="B81" s="1357"/>
      <c r="C81" s="45" t="s">
        <v>456</v>
      </c>
      <c r="D81" s="257"/>
      <c r="E81" s="1390"/>
      <c r="F81" s="1391"/>
      <c r="G81" s="317"/>
      <c r="H81" s="317"/>
      <c r="I81" s="257"/>
      <c r="J81" s="257"/>
      <c r="K81" s="167">
        <f t="shared" si="8"/>
        <v>0</v>
      </c>
    </row>
    <row r="82" spans="1:11" x14ac:dyDescent="0.2">
      <c r="A82" s="1360" t="s">
        <v>457</v>
      </c>
      <c r="B82" s="1361"/>
      <c r="C82" s="47" t="s">
        <v>458</v>
      </c>
      <c r="D82" s="48">
        <f>SUM(D75:D81)</f>
        <v>0</v>
      </c>
      <c r="E82" s="1380">
        <f>SUM(E75:F81)</f>
        <v>0</v>
      </c>
      <c r="F82" s="1381"/>
      <c r="G82" s="137">
        <f>SUM(G75:G81)</f>
        <v>0</v>
      </c>
      <c r="H82" s="114">
        <f>SUM(H75:H81)</f>
        <v>0</v>
      </c>
      <c r="I82" s="48">
        <f>SUM(I75:I81)</f>
        <v>0</v>
      </c>
      <c r="J82" s="48">
        <f>SUM(J75:J81)</f>
        <v>0</v>
      </c>
      <c r="K82" s="167">
        <f t="shared" si="8"/>
        <v>0</v>
      </c>
    </row>
    <row r="83" spans="1:11" x14ac:dyDescent="0.2">
      <c r="A83" s="1356">
        <v>230</v>
      </c>
      <c r="B83" s="1357"/>
      <c r="C83" s="45" t="s">
        <v>459</v>
      </c>
      <c r="D83" s="77"/>
      <c r="E83" s="1378"/>
      <c r="F83" s="1379"/>
      <c r="G83" s="112"/>
      <c r="H83" s="112"/>
      <c r="I83" s="77"/>
      <c r="J83" s="77"/>
      <c r="K83" s="167">
        <f t="shared" si="8"/>
        <v>0</v>
      </c>
    </row>
    <row r="84" spans="1:11" x14ac:dyDescent="0.2">
      <c r="A84" s="1356">
        <v>231</v>
      </c>
      <c r="B84" s="1357"/>
      <c r="C84" s="45" t="s">
        <v>460</v>
      </c>
      <c r="D84" s="77"/>
      <c r="E84" s="1378"/>
      <c r="F84" s="1379"/>
      <c r="G84" s="112"/>
      <c r="H84" s="112"/>
      <c r="I84" s="77"/>
      <c r="J84" s="77"/>
      <c r="K84" s="167">
        <f t="shared" si="8"/>
        <v>0</v>
      </c>
    </row>
    <row r="85" spans="1:11" x14ac:dyDescent="0.2">
      <c r="A85" s="1356">
        <v>232</v>
      </c>
      <c r="B85" s="1357"/>
      <c r="C85" s="45" t="s">
        <v>461</v>
      </c>
      <c r="D85" s="77"/>
      <c r="E85" s="1378"/>
      <c r="F85" s="1379"/>
      <c r="G85" s="113"/>
      <c r="H85" s="113"/>
      <c r="I85" s="77"/>
      <c r="J85" s="77"/>
      <c r="K85" s="167">
        <f t="shared" si="8"/>
        <v>0</v>
      </c>
    </row>
    <row r="86" spans="1:11" ht="22.5" x14ac:dyDescent="0.2">
      <c r="A86" s="1360" t="s">
        <v>462</v>
      </c>
      <c r="B86" s="1361"/>
      <c r="C86" s="49" t="s">
        <v>463</v>
      </c>
      <c r="D86" s="50">
        <f>SUM(D83:D85)</f>
        <v>0</v>
      </c>
      <c r="E86" s="1434">
        <f>SUM(E83:E85)</f>
        <v>0</v>
      </c>
      <c r="F86" s="1435"/>
      <c r="G86" s="660">
        <f>SUM(G83:G85)</f>
        <v>0</v>
      </c>
      <c r="H86" s="660">
        <f>SUM(H83:H85)</f>
        <v>0</v>
      </c>
      <c r="I86" s="660">
        <f>SUM(I83:I85)</f>
        <v>0</v>
      </c>
      <c r="J86" s="660">
        <f>SUM(J83:J85)</f>
        <v>0</v>
      </c>
      <c r="K86" s="167">
        <f t="shared" si="8"/>
        <v>0</v>
      </c>
    </row>
    <row r="87" spans="1:11" x14ac:dyDescent="0.2">
      <c r="A87" s="1356">
        <v>230</v>
      </c>
      <c r="B87" s="1357"/>
      <c r="C87" s="45" t="s">
        <v>459</v>
      </c>
      <c r="D87" s="77"/>
      <c r="E87" s="1378"/>
      <c r="F87" s="1379"/>
      <c r="G87" s="113"/>
      <c r="H87" s="113"/>
      <c r="I87" s="79"/>
      <c r="J87" s="77"/>
      <c r="K87" s="167">
        <f t="shared" si="8"/>
        <v>0</v>
      </c>
    </row>
    <row r="88" spans="1:11" x14ac:dyDescent="0.2">
      <c r="A88" s="1356">
        <v>231</v>
      </c>
      <c r="B88" s="1357"/>
      <c r="C88" s="45" t="s">
        <v>460</v>
      </c>
      <c r="D88" s="77"/>
      <c r="E88" s="1378"/>
      <c r="F88" s="1379"/>
      <c r="G88" s="113"/>
      <c r="H88" s="113"/>
      <c r="I88" s="79"/>
      <c r="J88" s="77"/>
      <c r="K88" s="167">
        <f t="shared" si="8"/>
        <v>0</v>
      </c>
    </row>
    <row r="89" spans="1:11" x14ac:dyDescent="0.2">
      <c r="A89" s="1356">
        <v>232</v>
      </c>
      <c r="B89" s="1357"/>
      <c r="C89" s="45" t="s">
        <v>461</v>
      </c>
      <c r="D89" s="77"/>
      <c r="E89" s="1378"/>
      <c r="F89" s="1379"/>
      <c r="G89" s="113"/>
      <c r="H89" s="113"/>
      <c r="I89" s="79"/>
      <c r="J89" s="77"/>
      <c r="K89" s="167">
        <f t="shared" si="8"/>
        <v>0</v>
      </c>
    </row>
    <row r="90" spans="1:11" ht="22.5" x14ac:dyDescent="0.2">
      <c r="A90" s="1360" t="s">
        <v>462</v>
      </c>
      <c r="B90" s="1361"/>
      <c r="C90" s="51" t="s">
        <v>464</v>
      </c>
      <c r="D90" s="50"/>
      <c r="E90" s="1362"/>
      <c r="F90" s="1363"/>
      <c r="G90" s="114"/>
      <c r="H90" s="114"/>
      <c r="I90" s="50"/>
      <c r="J90" s="50"/>
      <c r="K90" s="167">
        <f t="shared" si="8"/>
        <v>0</v>
      </c>
    </row>
    <row r="91" spans="1:11" ht="19.5" x14ac:dyDescent="0.2">
      <c r="A91" s="1360" t="s">
        <v>465</v>
      </c>
      <c r="B91" s="1361"/>
      <c r="C91" s="52" t="s">
        <v>466</v>
      </c>
      <c r="D91" s="53">
        <f>SUM(D86:D90)</f>
        <v>0</v>
      </c>
      <c r="E91" s="1392">
        <f>E86</f>
        <v>0</v>
      </c>
      <c r="F91" s="1393"/>
      <c r="G91" s="117">
        <f>G86</f>
        <v>0</v>
      </c>
      <c r="H91" s="117">
        <f>H86</f>
        <v>0</v>
      </c>
      <c r="I91" s="658">
        <f>I86</f>
        <v>0</v>
      </c>
      <c r="J91" s="53">
        <f>J86</f>
        <v>0</v>
      </c>
      <c r="K91" s="167">
        <f t="shared" si="8"/>
        <v>0</v>
      </c>
    </row>
    <row r="92" spans="1:11" x14ac:dyDescent="0.2">
      <c r="A92" s="1366" t="s">
        <v>467</v>
      </c>
      <c r="B92" s="1367"/>
      <c r="C92" s="1368"/>
      <c r="D92" s="53">
        <f>D82+D86</f>
        <v>0</v>
      </c>
      <c r="E92" s="1392">
        <f>E91+E82</f>
        <v>0</v>
      </c>
      <c r="F92" s="1393"/>
      <c r="G92" s="117">
        <f>G91+G82</f>
        <v>0</v>
      </c>
      <c r="H92" s="117">
        <f>H91+H82</f>
        <v>0</v>
      </c>
      <c r="I92" s="661">
        <f>I91+I82</f>
        <v>0</v>
      </c>
      <c r="J92" s="53">
        <f>J91+J82</f>
        <v>0</v>
      </c>
      <c r="K92" s="167">
        <f t="shared" si="8"/>
        <v>0</v>
      </c>
    </row>
    <row r="93" spans="1:11" ht="32.25" customHeight="1" x14ac:dyDescent="0.2">
      <c r="A93" s="1420" t="s">
        <v>601</v>
      </c>
      <c r="B93" s="1421"/>
      <c r="C93" s="750"/>
      <c r="D93" s="1422" t="s">
        <v>600</v>
      </c>
      <c r="E93" s="1423"/>
      <c r="F93" s="1424"/>
      <c r="G93" s="55" t="s">
        <v>431</v>
      </c>
      <c r="H93" s="1425" t="s">
        <v>624</v>
      </c>
      <c r="I93" s="1426"/>
      <c r="J93" s="1374"/>
      <c r="K93" s="1375"/>
    </row>
    <row r="94" spans="1:11" x14ac:dyDescent="0.2">
      <c r="A94" s="1334"/>
      <c r="B94" s="1336"/>
      <c r="C94" s="56" t="s">
        <v>432</v>
      </c>
      <c r="D94" s="1334"/>
      <c r="E94" s="1335"/>
      <c r="F94" s="1336"/>
      <c r="G94" s="57" t="s">
        <v>432</v>
      </c>
      <c r="H94" s="107"/>
      <c r="I94" s="108"/>
      <c r="J94" s="1376"/>
      <c r="K94" s="1377"/>
    </row>
    <row r="95" spans="1:11" x14ac:dyDescent="0.2">
      <c r="A95" s="1334"/>
      <c r="B95" s="1336"/>
      <c r="C95" s="56" t="s">
        <v>433</v>
      </c>
      <c r="D95" s="1334"/>
      <c r="E95" s="1335"/>
      <c r="F95" s="1336"/>
      <c r="G95" s="57" t="s">
        <v>433</v>
      </c>
      <c r="H95" s="1378"/>
      <c r="I95" s="1379"/>
      <c r="J95" s="1376"/>
      <c r="K95" s="1377"/>
    </row>
    <row r="96" spans="1:11" x14ac:dyDescent="0.2">
      <c r="A96" s="81"/>
      <c r="B96" s="81"/>
      <c r="C96" s="141"/>
      <c r="D96" s="142"/>
      <c r="E96" s="142"/>
      <c r="F96" s="142"/>
      <c r="G96" s="143"/>
      <c r="H96" s="144"/>
      <c r="I96" s="144"/>
      <c r="J96" s="226"/>
      <c r="K96" s="226"/>
    </row>
    <row r="97" spans="1:15" x14ac:dyDescent="0.2">
      <c r="A97" s="81"/>
      <c r="B97" s="81"/>
      <c r="C97" s="141"/>
      <c r="D97" s="142"/>
      <c r="E97" s="142"/>
      <c r="F97" s="142"/>
      <c r="G97" s="143"/>
      <c r="H97" s="144"/>
      <c r="I97" s="144"/>
      <c r="J97" s="226"/>
      <c r="K97" s="226"/>
    </row>
    <row r="98" spans="1:15" x14ac:dyDescent="0.2">
      <c r="A98" s="81"/>
      <c r="B98" s="81"/>
      <c r="C98" s="141"/>
      <c r="D98" s="142"/>
      <c r="E98" s="142"/>
      <c r="F98" s="142"/>
      <c r="G98" s="143"/>
      <c r="H98" s="144"/>
      <c r="I98" s="144"/>
      <c r="J98" s="135"/>
      <c r="K98" s="135"/>
    </row>
    <row r="99" spans="1:15" ht="39" x14ac:dyDescent="0.2">
      <c r="A99" s="1329" t="s">
        <v>436</v>
      </c>
      <c r="B99" s="1331"/>
      <c r="C99" s="105" t="s">
        <v>625</v>
      </c>
      <c r="D99" s="1382"/>
      <c r="E99" s="1383"/>
      <c r="F99" s="1383"/>
      <c r="G99" s="1383"/>
      <c r="H99" s="1383"/>
      <c r="I99" s="1384"/>
      <c r="J99" s="106" t="s">
        <v>438</v>
      </c>
      <c r="K99" s="44" t="s">
        <v>439</v>
      </c>
    </row>
    <row r="100" spans="1:15" ht="19.5" x14ac:dyDescent="0.2">
      <c r="A100" s="1329" t="s">
        <v>440</v>
      </c>
      <c r="B100" s="1331"/>
      <c r="C100" s="105" t="s">
        <v>590</v>
      </c>
      <c r="D100" s="1385"/>
      <c r="E100" s="1386"/>
      <c r="F100" s="1386"/>
      <c r="G100" s="1386"/>
      <c r="H100" s="1386"/>
      <c r="I100" s="1387"/>
      <c r="J100" s="134" t="s">
        <v>441</v>
      </c>
      <c r="K100" s="44" t="s">
        <v>437</v>
      </c>
    </row>
    <row r="101" spans="1:15" ht="19.5" customHeight="1" x14ac:dyDescent="0.2">
      <c r="A101" s="1329" t="s">
        <v>442</v>
      </c>
      <c r="B101" s="1331"/>
      <c r="C101" s="42" t="s">
        <v>427</v>
      </c>
      <c r="D101" s="133" t="s">
        <v>443</v>
      </c>
      <c r="E101" s="1388" t="s">
        <v>444</v>
      </c>
      <c r="F101" s="1389"/>
      <c r="G101" s="133" t="s">
        <v>445</v>
      </c>
      <c r="H101" s="133" t="s">
        <v>446</v>
      </c>
      <c r="I101" s="133" t="s">
        <v>447</v>
      </c>
      <c r="J101" s="28" t="s">
        <v>448</v>
      </c>
      <c r="K101" s="27" t="s">
        <v>449</v>
      </c>
    </row>
    <row r="102" spans="1:15" ht="13.5" customHeight="1" x14ac:dyDescent="0.2">
      <c r="A102" s="1356">
        <v>600</v>
      </c>
      <c r="B102" s="1357"/>
      <c r="C102" s="45" t="s">
        <v>450</v>
      </c>
      <c r="D102" s="257">
        <v>3982</v>
      </c>
      <c r="E102" s="1390">
        <v>5132</v>
      </c>
      <c r="F102" s="1391"/>
      <c r="G102" s="382">
        <f>E102</f>
        <v>5132</v>
      </c>
      <c r="H102" s="382">
        <v>5132</v>
      </c>
      <c r="I102" s="257">
        <v>5132</v>
      </c>
      <c r="J102" s="257">
        <v>3754</v>
      </c>
      <c r="K102" s="46">
        <f>J102-I102</f>
        <v>-1378</v>
      </c>
      <c r="M102" s="415"/>
    </row>
    <row r="103" spans="1:15" x14ac:dyDescent="0.2">
      <c r="A103" s="1356">
        <v>601</v>
      </c>
      <c r="B103" s="1357"/>
      <c r="C103" s="45" t="s">
        <v>451</v>
      </c>
      <c r="D103" s="257">
        <v>667</v>
      </c>
      <c r="E103" s="1390">
        <v>830</v>
      </c>
      <c r="F103" s="1391"/>
      <c r="G103" s="382">
        <f t="shared" ref="G103:G104" si="9">E103</f>
        <v>830</v>
      </c>
      <c r="H103" s="382">
        <v>830</v>
      </c>
      <c r="I103" s="257">
        <v>830</v>
      </c>
      <c r="J103" s="257">
        <v>627</v>
      </c>
      <c r="K103" s="46">
        <f t="shared" ref="K103:K119" si="10">J103-I103</f>
        <v>-203</v>
      </c>
      <c r="L103" s="102"/>
    </row>
    <row r="104" spans="1:15" x14ac:dyDescent="0.2">
      <c r="A104" s="1356">
        <v>602</v>
      </c>
      <c r="B104" s="1357"/>
      <c r="C104" s="45" t="s">
        <v>452</v>
      </c>
      <c r="D104" s="257">
        <v>100</v>
      </c>
      <c r="E104" s="1390">
        <v>500</v>
      </c>
      <c r="F104" s="1391"/>
      <c r="G104" s="382">
        <f t="shared" si="9"/>
        <v>500</v>
      </c>
      <c r="H104" s="382">
        <f>G104</f>
        <v>500</v>
      </c>
      <c r="I104" s="257">
        <v>500</v>
      </c>
      <c r="J104" s="257">
        <v>500</v>
      </c>
      <c r="K104" s="46">
        <f t="shared" si="10"/>
        <v>0</v>
      </c>
    </row>
    <row r="105" spans="1:15" x14ac:dyDescent="0.2">
      <c r="A105" s="1356">
        <v>603</v>
      </c>
      <c r="B105" s="1357"/>
      <c r="C105" s="45" t="s">
        <v>453</v>
      </c>
      <c r="D105" s="257"/>
      <c r="E105" s="1390"/>
      <c r="F105" s="1391"/>
      <c r="G105" s="382"/>
      <c r="H105" s="982"/>
      <c r="I105" s="257"/>
      <c r="J105" s="257"/>
      <c r="K105" s="46">
        <f t="shared" si="10"/>
        <v>0</v>
      </c>
    </row>
    <row r="106" spans="1:15" x14ac:dyDescent="0.2">
      <c r="A106" s="1356">
        <v>604</v>
      </c>
      <c r="B106" s="1357"/>
      <c r="C106" s="45" t="s">
        <v>454</v>
      </c>
      <c r="D106" s="77"/>
      <c r="E106" s="1378"/>
      <c r="F106" s="1379"/>
      <c r="G106" s="136"/>
      <c r="H106" s="896"/>
      <c r="I106" s="257"/>
      <c r="J106" s="257"/>
      <c r="K106" s="46">
        <f t="shared" si="10"/>
        <v>0</v>
      </c>
    </row>
    <row r="107" spans="1:15" x14ac:dyDescent="0.2">
      <c r="A107" s="1356">
        <v>605</v>
      </c>
      <c r="B107" s="1357"/>
      <c r="C107" s="45" t="s">
        <v>455</v>
      </c>
      <c r="D107" s="77"/>
      <c r="E107" s="1378"/>
      <c r="F107" s="1379"/>
      <c r="G107" s="136"/>
      <c r="H107" s="896"/>
      <c r="I107" s="257"/>
      <c r="J107" s="257"/>
      <c r="K107" s="46">
        <f t="shared" si="10"/>
        <v>0</v>
      </c>
    </row>
    <row r="108" spans="1:15" x14ac:dyDescent="0.2">
      <c r="A108" s="1356">
        <v>606</v>
      </c>
      <c r="B108" s="1357"/>
      <c r="C108" s="45" t="s">
        <v>456</v>
      </c>
      <c r="D108" s="257"/>
      <c r="E108" s="1378"/>
      <c r="F108" s="1379"/>
      <c r="G108" s="136"/>
      <c r="H108" s="883"/>
      <c r="I108" s="257"/>
      <c r="J108" s="257"/>
      <c r="K108" s="46">
        <f t="shared" si="10"/>
        <v>0</v>
      </c>
    </row>
    <row r="109" spans="1:15" x14ac:dyDescent="0.2">
      <c r="A109" s="1360" t="s">
        <v>457</v>
      </c>
      <c r="B109" s="1361"/>
      <c r="C109" s="47" t="s">
        <v>458</v>
      </c>
      <c r="D109" s="48">
        <f>SUM(D102:D108)</f>
        <v>4749</v>
      </c>
      <c r="E109" s="1380">
        <f>SUM(E102:F108)</f>
        <v>6462</v>
      </c>
      <c r="F109" s="1381"/>
      <c r="G109" s="168">
        <f>SUM(G102:G108)</f>
        <v>6462</v>
      </c>
      <c r="H109" s="364">
        <f>SUM(H102:H108)</f>
        <v>6462</v>
      </c>
      <c r="I109" s="48">
        <f>SUM(I102:I108)</f>
        <v>6462</v>
      </c>
      <c r="J109" s="48">
        <f>SUM(J102:J108)</f>
        <v>4881</v>
      </c>
      <c r="K109" s="46">
        <f t="shared" si="10"/>
        <v>-1581</v>
      </c>
    </row>
    <row r="110" spans="1:15" ht="12.75" customHeight="1" x14ac:dyDescent="0.2">
      <c r="A110" s="1356">
        <v>230</v>
      </c>
      <c r="B110" s="1357"/>
      <c r="C110" s="45" t="s">
        <v>459</v>
      </c>
      <c r="D110" s="77"/>
      <c r="E110" s="1378"/>
      <c r="F110" s="1379"/>
      <c r="G110" s="112"/>
      <c r="H110" s="112"/>
      <c r="I110" s="77"/>
      <c r="J110" s="77"/>
      <c r="K110" s="46">
        <f t="shared" si="10"/>
        <v>0</v>
      </c>
      <c r="O110" s="102"/>
    </row>
    <row r="111" spans="1:15" x14ac:dyDescent="0.2">
      <c r="A111" s="1356">
        <v>231</v>
      </c>
      <c r="B111" s="1357"/>
      <c r="C111" s="45" t="s">
        <v>460</v>
      </c>
      <c r="D111" s="77"/>
      <c r="E111" s="1378"/>
      <c r="F111" s="1379"/>
      <c r="G111" s="112"/>
      <c r="H111" s="112"/>
      <c r="I111" s="77"/>
      <c r="J111" s="77"/>
      <c r="K111" s="46">
        <f t="shared" si="10"/>
        <v>0</v>
      </c>
    </row>
    <row r="112" spans="1:15" x14ac:dyDescent="0.2">
      <c r="A112" s="1356">
        <v>232</v>
      </c>
      <c r="B112" s="1357"/>
      <c r="C112" s="45" t="s">
        <v>461</v>
      </c>
      <c r="D112" s="41"/>
      <c r="E112" s="1378"/>
      <c r="F112" s="1379"/>
      <c r="G112" s="113"/>
      <c r="H112" s="113"/>
      <c r="I112" s="41"/>
      <c r="J112" s="41"/>
      <c r="K112" s="46">
        <f t="shared" si="10"/>
        <v>0</v>
      </c>
    </row>
    <row r="113" spans="1:11" ht="22.5" x14ac:dyDescent="0.2">
      <c r="A113" s="1360" t="s">
        <v>462</v>
      </c>
      <c r="B113" s="1361"/>
      <c r="C113" s="49" t="s">
        <v>463</v>
      </c>
      <c r="D113" s="50"/>
      <c r="E113" s="1362"/>
      <c r="F113" s="1363"/>
      <c r="G113" s="137"/>
      <c r="H113" s="114"/>
      <c r="I113" s="50"/>
      <c r="J113" s="50"/>
      <c r="K113" s="46">
        <f t="shared" si="10"/>
        <v>0</v>
      </c>
    </row>
    <row r="114" spans="1:11" ht="22.5" customHeight="1" x14ac:dyDescent="0.2">
      <c r="A114" s="1356">
        <v>230</v>
      </c>
      <c r="B114" s="1357"/>
      <c r="C114" s="45" t="s">
        <v>459</v>
      </c>
      <c r="D114" s="41"/>
      <c r="E114" s="1378"/>
      <c r="F114" s="1379"/>
      <c r="G114" s="115"/>
      <c r="H114" s="115"/>
      <c r="I114" s="79"/>
      <c r="J114" s="41"/>
      <c r="K114" s="46">
        <f t="shared" si="10"/>
        <v>0</v>
      </c>
    </row>
    <row r="115" spans="1:11" x14ac:dyDescent="0.2">
      <c r="A115" s="1356">
        <v>231</v>
      </c>
      <c r="B115" s="1357"/>
      <c r="C115" s="45" t="s">
        <v>460</v>
      </c>
      <c r="D115" s="41"/>
      <c r="E115" s="1378"/>
      <c r="F115" s="1379"/>
      <c r="G115" s="115"/>
      <c r="H115" s="115"/>
      <c r="I115" s="79"/>
      <c r="J115" s="41"/>
      <c r="K115" s="46">
        <f t="shared" si="10"/>
        <v>0</v>
      </c>
    </row>
    <row r="116" spans="1:11" x14ac:dyDescent="0.2">
      <c r="A116" s="1356">
        <v>232</v>
      </c>
      <c r="B116" s="1357"/>
      <c r="C116" s="45" t="s">
        <v>461</v>
      </c>
      <c r="D116" s="41"/>
      <c r="E116" s="1378"/>
      <c r="F116" s="1379"/>
      <c r="G116" s="115"/>
      <c r="H116" s="115"/>
      <c r="I116" s="79"/>
      <c r="J116" s="41"/>
      <c r="K116" s="46">
        <f t="shared" si="10"/>
        <v>0</v>
      </c>
    </row>
    <row r="117" spans="1:11" ht="22.5" x14ac:dyDescent="0.2">
      <c r="A117" s="1360" t="s">
        <v>462</v>
      </c>
      <c r="B117" s="1361"/>
      <c r="C117" s="51" t="s">
        <v>464</v>
      </c>
      <c r="D117" s="50"/>
      <c r="E117" s="1362"/>
      <c r="F117" s="1363"/>
      <c r="G117" s="114"/>
      <c r="H117" s="114"/>
      <c r="I117" s="50"/>
      <c r="J117" s="50"/>
      <c r="K117" s="46">
        <f t="shared" si="10"/>
        <v>0</v>
      </c>
    </row>
    <row r="118" spans="1:11" ht="22.5" customHeight="1" x14ac:dyDescent="0.2">
      <c r="A118" s="1360" t="s">
        <v>465</v>
      </c>
      <c r="B118" s="1361"/>
      <c r="C118" s="52" t="s">
        <v>466</v>
      </c>
      <c r="D118" s="53">
        <f>D113+D117</f>
        <v>0</v>
      </c>
      <c r="E118" s="1392"/>
      <c r="F118" s="1393"/>
      <c r="G118" s="117"/>
      <c r="H118" s="116"/>
      <c r="I118" s="91"/>
      <c r="J118" s="53"/>
      <c r="K118" s="46">
        <f t="shared" si="10"/>
        <v>0</v>
      </c>
    </row>
    <row r="119" spans="1:11" ht="10.5" customHeight="1" x14ac:dyDescent="0.2">
      <c r="A119" s="1366" t="s">
        <v>467</v>
      </c>
      <c r="B119" s="1367"/>
      <c r="C119" s="1368"/>
      <c r="D119" s="53">
        <f>D118+D109</f>
        <v>4749</v>
      </c>
      <c r="E119" s="1392">
        <f>E109</f>
        <v>6462</v>
      </c>
      <c r="F119" s="1393"/>
      <c r="G119" s="117">
        <f>G109</f>
        <v>6462</v>
      </c>
      <c r="H119" s="117">
        <f>H109</f>
        <v>6462</v>
      </c>
      <c r="I119" s="53">
        <f>I109</f>
        <v>6462</v>
      </c>
      <c r="J119" s="53">
        <f>J109</f>
        <v>4881</v>
      </c>
      <c r="K119" s="46">
        <f t="shared" si="10"/>
        <v>-1581</v>
      </c>
    </row>
    <row r="120" spans="1:11" ht="21" customHeight="1" x14ac:dyDescent="0.2">
      <c r="A120" s="1320" t="s">
        <v>468</v>
      </c>
      <c r="B120" s="1322"/>
      <c r="C120" s="54" t="s">
        <v>1195</v>
      </c>
      <c r="D120" s="1369" t="s">
        <v>469</v>
      </c>
      <c r="E120" s="1370"/>
      <c r="F120" s="1371"/>
      <c r="G120" s="55" t="s">
        <v>431</v>
      </c>
      <c r="H120" s="1372" t="s">
        <v>628</v>
      </c>
      <c r="I120" s="1373"/>
      <c r="J120" s="1374"/>
      <c r="K120" s="1375"/>
    </row>
    <row r="121" spans="1:11" ht="12.75" customHeight="1" x14ac:dyDescent="0.2">
      <c r="A121" s="1334"/>
      <c r="B121" s="1336"/>
      <c r="C121" s="56" t="s">
        <v>432</v>
      </c>
      <c r="D121" s="1334"/>
      <c r="E121" s="1335"/>
      <c r="F121" s="1336"/>
      <c r="G121" s="57" t="s">
        <v>432</v>
      </c>
      <c r="H121" s="107"/>
      <c r="I121" s="108"/>
      <c r="J121" s="1376"/>
      <c r="K121" s="1377"/>
    </row>
    <row r="122" spans="1:11" x14ac:dyDescent="0.2">
      <c r="A122" s="1334"/>
      <c r="B122" s="1336"/>
      <c r="C122" s="56" t="s">
        <v>433</v>
      </c>
      <c r="D122" s="1334"/>
      <c r="E122" s="1335"/>
      <c r="F122" s="1336"/>
      <c r="G122" s="57" t="s">
        <v>433</v>
      </c>
      <c r="H122" s="1378"/>
      <c r="I122" s="1379"/>
      <c r="J122" s="1376"/>
      <c r="K122" s="1377"/>
    </row>
    <row r="123" spans="1:11" x14ac:dyDescent="0.2">
      <c r="A123" s="142"/>
      <c r="B123" s="142"/>
      <c r="C123" s="141"/>
      <c r="D123" s="142"/>
      <c r="E123" s="142"/>
      <c r="F123" s="142"/>
      <c r="G123" s="143"/>
      <c r="H123" s="144"/>
      <c r="I123" s="144"/>
      <c r="J123" s="145"/>
      <c r="K123" s="180"/>
    </row>
    <row r="124" spans="1:11" x14ac:dyDescent="0.2">
      <c r="A124" s="142"/>
      <c r="B124" s="142"/>
      <c r="C124" s="141"/>
      <c r="D124" s="142"/>
      <c r="E124" s="142"/>
      <c r="F124" s="142"/>
      <c r="G124" s="143"/>
      <c r="H124" s="144"/>
      <c r="I124" s="144"/>
      <c r="J124" s="145"/>
      <c r="K124" s="180"/>
    </row>
    <row r="125" spans="1:11" x14ac:dyDescent="0.2">
      <c r="A125" s="142"/>
      <c r="B125" s="142"/>
      <c r="C125" s="141"/>
      <c r="D125" s="142"/>
      <c r="E125" s="142"/>
      <c r="F125" s="142"/>
      <c r="G125" s="143"/>
      <c r="H125" s="144"/>
      <c r="I125" s="144"/>
      <c r="J125" s="145"/>
      <c r="K125" s="180"/>
    </row>
    <row r="126" spans="1:11" x14ac:dyDescent="0.2">
      <c r="A126" s="142"/>
      <c r="B126" s="142"/>
      <c r="C126" s="141"/>
      <c r="D126" s="142"/>
      <c r="E126" s="142"/>
      <c r="F126" s="142"/>
      <c r="G126" s="143"/>
      <c r="H126" s="144"/>
      <c r="I126" s="144"/>
      <c r="J126" s="145"/>
      <c r="K126" s="180"/>
    </row>
    <row r="127" spans="1:11" x14ac:dyDescent="0.2">
      <c r="A127" s="142"/>
      <c r="B127" s="142"/>
      <c r="C127" s="141"/>
      <c r="D127" s="142"/>
      <c r="E127" s="142"/>
      <c r="F127" s="142"/>
      <c r="G127" s="143"/>
      <c r="H127" s="144"/>
      <c r="I127" s="144"/>
      <c r="J127" s="145"/>
      <c r="K127" s="231"/>
    </row>
    <row r="128" spans="1:11" x14ac:dyDescent="0.2">
      <c r="A128" s="142"/>
      <c r="B128" s="142"/>
      <c r="C128" s="141"/>
      <c r="D128" s="142"/>
      <c r="E128" s="142"/>
      <c r="F128" s="142"/>
      <c r="G128" s="143"/>
      <c r="H128" s="144"/>
      <c r="I128" s="144"/>
      <c r="J128" s="145"/>
      <c r="K128" s="231"/>
    </row>
    <row r="129" spans="1:13" ht="39" x14ac:dyDescent="0.2">
      <c r="A129" s="1329" t="s">
        <v>436</v>
      </c>
      <c r="B129" s="1331"/>
      <c r="C129" s="105" t="s">
        <v>625</v>
      </c>
      <c r="D129" s="1382"/>
      <c r="E129" s="1383"/>
      <c r="F129" s="1383"/>
      <c r="G129" s="1383"/>
      <c r="H129" s="1383"/>
      <c r="I129" s="1384"/>
      <c r="J129" s="106" t="s">
        <v>438</v>
      </c>
      <c r="K129" s="44" t="s">
        <v>439</v>
      </c>
    </row>
    <row r="130" spans="1:13" ht="19.5" x14ac:dyDescent="0.2">
      <c r="A130" s="1329" t="s">
        <v>440</v>
      </c>
      <c r="B130" s="1331"/>
      <c r="C130" s="105" t="s">
        <v>591</v>
      </c>
      <c r="D130" s="1385"/>
      <c r="E130" s="1386"/>
      <c r="F130" s="1386"/>
      <c r="G130" s="1386"/>
      <c r="H130" s="1386"/>
      <c r="I130" s="1387"/>
      <c r="J130" s="134" t="s">
        <v>441</v>
      </c>
      <c r="K130" s="44" t="s">
        <v>437</v>
      </c>
    </row>
    <row r="131" spans="1:13" ht="19.5" customHeight="1" x14ac:dyDescent="0.2">
      <c r="A131" s="1329" t="s">
        <v>442</v>
      </c>
      <c r="B131" s="1331"/>
      <c r="C131" s="42" t="s">
        <v>427</v>
      </c>
      <c r="D131" s="133" t="s">
        <v>443</v>
      </c>
      <c r="E131" s="1388" t="s">
        <v>444</v>
      </c>
      <c r="F131" s="1389"/>
      <c r="G131" s="132" t="s">
        <v>445</v>
      </c>
      <c r="H131" s="133" t="s">
        <v>446</v>
      </c>
      <c r="I131" s="133" t="s">
        <v>447</v>
      </c>
      <c r="J131" s="28" t="s">
        <v>448</v>
      </c>
      <c r="K131" s="27" t="s">
        <v>449</v>
      </c>
    </row>
    <row r="132" spans="1:13" ht="13.5" customHeight="1" x14ac:dyDescent="0.2">
      <c r="A132" s="1356">
        <v>600</v>
      </c>
      <c r="B132" s="1357"/>
      <c r="C132" s="45" t="s">
        <v>450</v>
      </c>
      <c r="D132" s="257">
        <v>15642</v>
      </c>
      <c r="E132" s="1390">
        <v>18460</v>
      </c>
      <c r="F132" s="1427"/>
      <c r="G132" s="316">
        <f>E132</f>
        <v>18460</v>
      </c>
      <c r="H132" s="316">
        <v>20000</v>
      </c>
      <c r="I132" s="257">
        <v>20000</v>
      </c>
      <c r="J132" s="257">
        <v>18749</v>
      </c>
      <c r="K132" s="46">
        <f>J132-I132</f>
        <v>-1251</v>
      </c>
      <c r="M132" s="415"/>
    </row>
    <row r="133" spans="1:13" x14ac:dyDescent="0.2">
      <c r="A133" s="1356">
        <v>601</v>
      </c>
      <c r="B133" s="1357"/>
      <c r="C133" s="45" t="s">
        <v>451</v>
      </c>
      <c r="D133" s="257">
        <v>2608</v>
      </c>
      <c r="E133" s="1390">
        <v>3040</v>
      </c>
      <c r="F133" s="1427"/>
      <c r="G133" s="316">
        <f>E133</f>
        <v>3040</v>
      </c>
      <c r="H133" s="316">
        <v>3300</v>
      </c>
      <c r="I133" s="257">
        <v>3300</v>
      </c>
      <c r="J133" s="257">
        <v>3131</v>
      </c>
      <c r="K133" s="46">
        <f t="shared" ref="K133:K150" si="11">J133-I133</f>
        <v>-169</v>
      </c>
      <c r="L133" s="102"/>
    </row>
    <row r="134" spans="1:13" x14ac:dyDescent="0.2">
      <c r="A134" s="1356">
        <v>602</v>
      </c>
      <c r="B134" s="1357"/>
      <c r="C134" s="45" t="s">
        <v>452</v>
      </c>
      <c r="D134" s="257">
        <v>3312</v>
      </c>
      <c r="E134" s="1390">
        <v>3755</v>
      </c>
      <c r="F134" s="1391"/>
      <c r="G134" s="693">
        <f>E134</f>
        <v>3755</v>
      </c>
      <c r="H134" s="316">
        <v>4706</v>
      </c>
      <c r="I134" s="257">
        <v>4706</v>
      </c>
      <c r="J134" s="257">
        <v>4609</v>
      </c>
      <c r="K134" s="46">
        <f t="shared" si="11"/>
        <v>-97</v>
      </c>
    </row>
    <row r="135" spans="1:13" x14ac:dyDescent="0.2">
      <c r="A135" s="1356">
        <v>603</v>
      </c>
      <c r="B135" s="1357"/>
      <c r="C135" s="45" t="s">
        <v>453</v>
      </c>
      <c r="D135" s="257"/>
      <c r="E135" s="1390"/>
      <c r="F135" s="1391"/>
      <c r="G135" s="382"/>
      <c r="H135" s="1198"/>
      <c r="I135" s="257"/>
      <c r="J135" s="257"/>
      <c r="K135" s="46">
        <f t="shared" si="11"/>
        <v>0</v>
      </c>
    </row>
    <row r="136" spans="1:13" x14ac:dyDescent="0.2">
      <c r="A136" s="1356">
        <v>604</v>
      </c>
      <c r="B136" s="1357"/>
      <c r="C136" s="45" t="s">
        <v>454</v>
      </c>
      <c r="D136" s="257"/>
      <c r="E136" s="1390"/>
      <c r="F136" s="1391"/>
      <c r="G136" s="382"/>
      <c r="H136" s="1198"/>
      <c r="I136" s="257"/>
      <c r="J136" s="257"/>
      <c r="K136" s="46">
        <f t="shared" si="11"/>
        <v>0</v>
      </c>
    </row>
    <row r="137" spans="1:13" x14ac:dyDescent="0.2">
      <c r="A137" s="1356">
        <v>605</v>
      </c>
      <c r="B137" s="1357"/>
      <c r="C137" s="45" t="s">
        <v>455</v>
      </c>
      <c r="D137" s="77"/>
      <c r="E137" s="1378"/>
      <c r="F137" s="1379"/>
      <c r="G137" s="166"/>
      <c r="H137" s="1198"/>
      <c r="I137" s="257"/>
      <c r="J137" s="257"/>
      <c r="K137" s="46">
        <f t="shared" si="11"/>
        <v>0</v>
      </c>
      <c r="M137" s="102"/>
    </row>
    <row r="138" spans="1:13" x14ac:dyDescent="0.2">
      <c r="A138" s="1356">
        <v>606</v>
      </c>
      <c r="B138" s="1357"/>
      <c r="C138" s="45" t="s">
        <v>456</v>
      </c>
      <c r="D138" s="257"/>
      <c r="E138" s="1378"/>
      <c r="F138" s="1379"/>
      <c r="G138" s="166"/>
      <c r="H138" s="1198">
        <v>30</v>
      </c>
      <c r="I138" s="257">
        <v>30</v>
      </c>
      <c r="J138" s="257">
        <v>30</v>
      </c>
      <c r="K138" s="46">
        <f t="shared" si="11"/>
        <v>0</v>
      </c>
    </row>
    <row r="139" spans="1:13" x14ac:dyDescent="0.2">
      <c r="A139" s="1356">
        <v>609</v>
      </c>
      <c r="B139" s="1357"/>
      <c r="C139" s="45" t="s">
        <v>602</v>
      </c>
      <c r="D139" s="77"/>
      <c r="E139" s="1390"/>
      <c r="F139" s="1391"/>
      <c r="G139" s="382"/>
      <c r="H139" s="653"/>
      <c r="I139" s="257"/>
      <c r="J139" s="77"/>
      <c r="K139" s="46"/>
    </row>
    <row r="140" spans="1:13" x14ac:dyDescent="0.2">
      <c r="A140" s="1360" t="s">
        <v>457</v>
      </c>
      <c r="B140" s="1361"/>
      <c r="C140" s="47" t="s">
        <v>458</v>
      </c>
      <c r="D140" s="48">
        <f>SUM(D132:D138)</f>
        <v>21562</v>
      </c>
      <c r="E140" s="1380">
        <f>SUM(E132:E139)</f>
        <v>25255</v>
      </c>
      <c r="F140" s="1381"/>
      <c r="G140" s="168">
        <f>SUM(G132:G139)</f>
        <v>25255</v>
      </c>
      <c r="H140" s="162">
        <f>SUM(H132:H139)</f>
        <v>28036</v>
      </c>
      <c r="I140" s="48">
        <f>SUM(I132:I139)</f>
        <v>28036</v>
      </c>
      <c r="J140" s="48">
        <f>SUM(J132:J138)</f>
        <v>26519</v>
      </c>
      <c r="K140" s="46">
        <f t="shared" si="11"/>
        <v>-1517</v>
      </c>
    </row>
    <row r="141" spans="1:13" ht="12.75" customHeight="1" x14ac:dyDescent="0.2">
      <c r="A141" s="1356">
        <v>230</v>
      </c>
      <c r="B141" s="1357"/>
      <c r="C141" s="45" t="s">
        <v>459</v>
      </c>
      <c r="D141" s="77"/>
      <c r="E141" s="1378"/>
      <c r="F141" s="1379"/>
      <c r="G141" s="112"/>
      <c r="H141" s="112"/>
      <c r="I141" s="77"/>
      <c r="J141" s="77"/>
      <c r="K141" s="46">
        <f t="shared" si="11"/>
        <v>0</v>
      </c>
    </row>
    <row r="142" spans="1:13" x14ac:dyDescent="0.2">
      <c r="A142" s="1356">
        <v>231</v>
      </c>
      <c r="B142" s="1357"/>
      <c r="C142" s="45" t="s">
        <v>460</v>
      </c>
      <c r="D142" s="257"/>
      <c r="E142" s="1390"/>
      <c r="F142" s="1391"/>
      <c r="G142" s="317">
        <f>E142</f>
        <v>0</v>
      </c>
      <c r="H142" s="693">
        <f>G142</f>
        <v>0</v>
      </c>
      <c r="I142" s="257"/>
      <c r="J142" s="257"/>
      <c r="K142" s="46">
        <f t="shared" si="11"/>
        <v>0</v>
      </c>
    </row>
    <row r="143" spans="1:13" x14ac:dyDescent="0.2">
      <c r="A143" s="1356">
        <v>232</v>
      </c>
      <c r="B143" s="1357"/>
      <c r="C143" s="45" t="s">
        <v>461</v>
      </c>
      <c r="D143" s="77"/>
      <c r="E143" s="1378"/>
      <c r="F143" s="1379"/>
      <c r="G143" s="113"/>
      <c r="H143" s="113"/>
      <c r="I143" s="77"/>
      <c r="J143" s="77"/>
      <c r="K143" s="46">
        <f t="shared" si="11"/>
        <v>0</v>
      </c>
    </row>
    <row r="144" spans="1:13" ht="22.5" customHeight="1" x14ac:dyDescent="0.2">
      <c r="A144" s="1360" t="s">
        <v>605</v>
      </c>
      <c r="B144" s="1361"/>
      <c r="C144" s="49" t="s">
        <v>463</v>
      </c>
      <c r="D144" s="50">
        <f>SUM(D141:D143)</f>
        <v>0</v>
      </c>
      <c r="E144" s="1362">
        <f>SUM(E142:E143)</f>
        <v>0</v>
      </c>
      <c r="F144" s="1363"/>
      <c r="G144" s="137">
        <f>SUM(G141:G143)</f>
        <v>0</v>
      </c>
      <c r="H144" s="114">
        <f>SUM(H142:H143)</f>
        <v>0</v>
      </c>
      <c r="I144" s="90">
        <f>SUM(I142:I143)</f>
        <v>0</v>
      </c>
      <c r="J144" s="90">
        <f>SUM(J142:J143)</f>
        <v>0</v>
      </c>
      <c r="K144" s="46">
        <f t="shared" si="11"/>
        <v>0</v>
      </c>
    </row>
    <row r="145" spans="1:11" ht="22.5" customHeight="1" x14ac:dyDescent="0.2">
      <c r="A145" s="1356">
        <v>230</v>
      </c>
      <c r="B145" s="1357"/>
      <c r="C145" s="45" t="s">
        <v>459</v>
      </c>
      <c r="D145" s="188"/>
      <c r="E145" s="1378"/>
      <c r="F145" s="1379"/>
      <c r="G145" s="115"/>
      <c r="H145" s="115"/>
      <c r="I145" s="79"/>
      <c r="J145" s="41"/>
      <c r="K145" s="46">
        <f t="shared" si="11"/>
        <v>0</v>
      </c>
    </row>
    <row r="146" spans="1:11" x14ac:dyDescent="0.2">
      <c r="A146" s="1356">
        <v>231</v>
      </c>
      <c r="B146" s="1357"/>
      <c r="C146" s="45" t="s">
        <v>460</v>
      </c>
      <c r="D146" s="188"/>
      <c r="E146" s="1378"/>
      <c r="F146" s="1379"/>
      <c r="G146" s="115"/>
      <c r="H146" s="115"/>
      <c r="I146" s="79"/>
      <c r="J146" s="41"/>
      <c r="K146" s="46">
        <f t="shared" si="11"/>
        <v>0</v>
      </c>
    </row>
    <row r="147" spans="1:11" x14ac:dyDescent="0.2">
      <c r="A147" s="1356">
        <v>232</v>
      </c>
      <c r="B147" s="1357"/>
      <c r="C147" s="45" t="s">
        <v>461</v>
      </c>
      <c r="D147" s="188"/>
      <c r="E147" s="1378"/>
      <c r="F147" s="1379"/>
      <c r="G147" s="115"/>
      <c r="H147" s="115"/>
      <c r="I147" s="79"/>
      <c r="J147" s="41"/>
      <c r="K147" s="46">
        <f t="shared" si="11"/>
        <v>0</v>
      </c>
    </row>
    <row r="148" spans="1:11" ht="22.5" customHeight="1" x14ac:dyDescent="0.2">
      <c r="A148" s="1360" t="s">
        <v>462</v>
      </c>
      <c r="B148" s="1361"/>
      <c r="C148" s="51" t="s">
        <v>464</v>
      </c>
      <c r="D148" s="50"/>
      <c r="E148" s="1362"/>
      <c r="F148" s="1363"/>
      <c r="G148" s="114"/>
      <c r="H148" s="114"/>
      <c r="I148" s="50"/>
      <c r="J148" s="50"/>
      <c r="K148" s="167">
        <f t="shared" si="11"/>
        <v>0</v>
      </c>
    </row>
    <row r="149" spans="1:11" ht="23.25" customHeight="1" x14ac:dyDescent="0.2">
      <c r="A149" s="1360" t="s">
        <v>465</v>
      </c>
      <c r="B149" s="1361"/>
      <c r="C149" s="52" t="s">
        <v>466</v>
      </c>
      <c r="D149" s="53">
        <f>SUM(D144:D148)</f>
        <v>0</v>
      </c>
      <c r="E149" s="1392">
        <f>E144</f>
        <v>0</v>
      </c>
      <c r="F149" s="1393"/>
      <c r="G149" s="117">
        <f>G144</f>
        <v>0</v>
      </c>
      <c r="H149" s="116">
        <f>H144</f>
        <v>0</v>
      </c>
      <c r="I149" s="661">
        <f>I144</f>
        <v>0</v>
      </c>
      <c r="J149" s="53">
        <f>J144</f>
        <v>0</v>
      </c>
      <c r="K149" s="167">
        <f t="shared" si="11"/>
        <v>0</v>
      </c>
    </row>
    <row r="150" spans="1:11" ht="21.75" customHeight="1" x14ac:dyDescent="0.2">
      <c r="A150" s="1366" t="s">
        <v>467</v>
      </c>
      <c r="B150" s="1367"/>
      <c r="C150" s="1368"/>
      <c r="D150" s="53">
        <f>D149+D140</f>
        <v>21562</v>
      </c>
      <c r="E150" s="1392">
        <f>E149+E140</f>
        <v>25255</v>
      </c>
      <c r="F150" s="1393"/>
      <c r="G150" s="117">
        <f>G149+G140</f>
        <v>25255</v>
      </c>
      <c r="H150" s="117">
        <f>H149+H140</f>
        <v>28036</v>
      </c>
      <c r="I150" s="53">
        <f>I149+I140</f>
        <v>28036</v>
      </c>
      <c r="J150" s="53">
        <f>J149+J140</f>
        <v>26519</v>
      </c>
      <c r="K150" s="46">
        <f t="shared" si="11"/>
        <v>-1517</v>
      </c>
    </row>
    <row r="151" spans="1:11" ht="21.75" customHeight="1" x14ac:dyDescent="0.2">
      <c r="A151" s="1320" t="s">
        <v>468</v>
      </c>
      <c r="B151" s="1322"/>
      <c r="C151" s="54" t="s">
        <v>662</v>
      </c>
      <c r="D151" s="1369" t="s">
        <v>469</v>
      </c>
      <c r="E151" s="1370"/>
      <c r="F151" s="1371"/>
      <c r="G151" s="55" t="s">
        <v>431</v>
      </c>
      <c r="H151" s="1372" t="s">
        <v>624</v>
      </c>
      <c r="I151" s="1373"/>
      <c r="J151" s="1374"/>
      <c r="K151" s="1375"/>
    </row>
    <row r="152" spans="1:11" ht="12.75" customHeight="1" x14ac:dyDescent="0.2">
      <c r="A152" s="1334"/>
      <c r="B152" s="1336"/>
      <c r="C152" s="56" t="s">
        <v>432</v>
      </c>
      <c r="D152" s="1334"/>
      <c r="E152" s="1335"/>
      <c r="F152" s="1336"/>
      <c r="G152" s="57" t="s">
        <v>432</v>
      </c>
      <c r="H152" s="107"/>
      <c r="I152" s="108"/>
      <c r="J152" s="1376"/>
      <c r="K152" s="1377"/>
    </row>
    <row r="153" spans="1:11" x14ac:dyDescent="0.2">
      <c r="A153" s="1334"/>
      <c r="B153" s="1336"/>
      <c r="C153" s="56" t="s">
        <v>433</v>
      </c>
      <c r="D153" s="1334"/>
      <c r="E153" s="1335"/>
      <c r="F153" s="1336"/>
      <c r="G153" s="57" t="s">
        <v>433</v>
      </c>
      <c r="H153" s="1378"/>
      <c r="I153" s="1379"/>
      <c r="J153" s="1376"/>
      <c r="K153" s="1377"/>
    </row>
    <row r="154" spans="1:11" x14ac:dyDescent="0.2">
      <c r="A154" s="81"/>
      <c r="B154" s="142"/>
      <c r="C154" s="141"/>
      <c r="D154" s="142"/>
      <c r="E154" s="142"/>
      <c r="F154" s="142"/>
      <c r="G154" s="143"/>
      <c r="H154" s="144"/>
      <c r="I154" s="144"/>
      <c r="J154" s="135"/>
      <c r="K154" s="135"/>
    </row>
    <row r="155" spans="1:11" x14ac:dyDescent="0.2">
      <c r="A155" s="81"/>
      <c r="B155" s="142"/>
      <c r="C155" s="141"/>
      <c r="D155" s="142"/>
      <c r="E155" s="142"/>
      <c r="F155" s="142"/>
      <c r="G155" s="143"/>
      <c r="H155" s="144"/>
      <c r="I155" s="144"/>
      <c r="J155" s="231"/>
      <c r="K155" s="231"/>
    </row>
    <row r="156" spans="1:11" x14ac:dyDescent="0.2">
      <c r="A156" s="81"/>
      <c r="B156" s="142"/>
      <c r="C156" s="141"/>
      <c r="D156" s="142"/>
      <c r="E156" s="142"/>
      <c r="F156" s="142"/>
      <c r="G156" s="143"/>
      <c r="H156" s="144"/>
      <c r="I156" s="144"/>
      <c r="J156" s="231"/>
      <c r="K156" s="231"/>
    </row>
    <row r="157" spans="1:11" x14ac:dyDescent="0.2">
      <c r="A157" s="81"/>
      <c r="B157" s="142"/>
      <c r="C157" s="141"/>
      <c r="D157" s="142"/>
      <c r="E157" s="142"/>
      <c r="F157" s="142"/>
      <c r="G157" s="143"/>
      <c r="H157" s="144"/>
      <c r="I157" s="144"/>
      <c r="J157" s="231"/>
      <c r="K157" s="231"/>
    </row>
    <row r="158" spans="1:11" x14ac:dyDescent="0.2">
      <c r="A158" s="81"/>
      <c r="B158" s="142"/>
      <c r="C158" s="141"/>
      <c r="D158" s="142"/>
      <c r="E158" s="142"/>
      <c r="F158" s="142"/>
      <c r="G158" s="143"/>
      <c r="H158" s="144"/>
      <c r="I158" s="144"/>
      <c r="J158" s="231"/>
      <c r="K158" s="231"/>
    </row>
    <row r="159" spans="1:11" ht="39" x14ac:dyDescent="0.2">
      <c r="A159" s="1329" t="s">
        <v>436</v>
      </c>
      <c r="B159" s="1331"/>
      <c r="C159" s="105" t="s">
        <v>625</v>
      </c>
      <c r="D159" s="1382"/>
      <c r="E159" s="1383"/>
      <c r="F159" s="1383"/>
      <c r="G159" s="1383"/>
      <c r="H159" s="1383"/>
      <c r="I159" s="1384"/>
      <c r="J159" s="106" t="s">
        <v>438</v>
      </c>
      <c r="K159" s="44" t="s">
        <v>439</v>
      </c>
    </row>
    <row r="160" spans="1:11" ht="19.5" x14ac:dyDescent="0.2">
      <c r="A160" s="1329" t="s">
        <v>440</v>
      </c>
      <c r="B160" s="1331"/>
      <c r="C160" s="105" t="s">
        <v>592</v>
      </c>
      <c r="D160" s="1385"/>
      <c r="E160" s="1386"/>
      <c r="F160" s="1386"/>
      <c r="G160" s="1386"/>
      <c r="H160" s="1386"/>
      <c r="I160" s="1387"/>
      <c r="J160" s="134" t="s">
        <v>441</v>
      </c>
      <c r="K160" s="44" t="s">
        <v>437</v>
      </c>
    </row>
    <row r="161" spans="1:15" ht="19.5" customHeight="1" x14ac:dyDescent="0.2">
      <c r="A161" s="1329" t="s">
        <v>442</v>
      </c>
      <c r="B161" s="1331"/>
      <c r="C161" s="42" t="s">
        <v>427</v>
      </c>
      <c r="D161" s="133" t="s">
        <v>443</v>
      </c>
      <c r="E161" s="1388" t="s">
        <v>444</v>
      </c>
      <c r="F161" s="1389"/>
      <c r="G161" s="132" t="s">
        <v>445</v>
      </c>
      <c r="H161" s="132" t="s">
        <v>446</v>
      </c>
      <c r="I161" s="133" t="s">
        <v>447</v>
      </c>
      <c r="J161" s="28" t="s">
        <v>448</v>
      </c>
      <c r="K161" s="27" t="s">
        <v>449</v>
      </c>
    </row>
    <row r="162" spans="1:15" ht="15" customHeight="1" x14ac:dyDescent="0.2">
      <c r="A162" s="1356">
        <v>600</v>
      </c>
      <c r="B162" s="1357"/>
      <c r="C162" s="45" t="s">
        <v>450</v>
      </c>
      <c r="D162" s="257">
        <v>3475</v>
      </c>
      <c r="E162" s="1390">
        <v>4280</v>
      </c>
      <c r="F162" s="1427"/>
      <c r="G162" s="316">
        <f>E162</f>
        <v>4280</v>
      </c>
      <c r="H162" s="316">
        <v>5680</v>
      </c>
      <c r="I162" s="1198">
        <v>5680</v>
      </c>
      <c r="J162" s="257">
        <v>5045</v>
      </c>
      <c r="K162" s="46">
        <f>J162-I162</f>
        <v>-635</v>
      </c>
      <c r="M162" s="415"/>
      <c r="O162" s="102" t="s">
        <v>597</v>
      </c>
    </row>
    <row r="163" spans="1:15" x14ac:dyDescent="0.2">
      <c r="A163" s="1356">
        <v>601</v>
      </c>
      <c r="B163" s="1357"/>
      <c r="C163" s="45" t="s">
        <v>451</v>
      </c>
      <c r="D163" s="257">
        <v>578</v>
      </c>
      <c r="E163" s="1390">
        <v>715</v>
      </c>
      <c r="F163" s="1427"/>
      <c r="G163" s="316">
        <f t="shared" ref="G163:G164" si="12">E163</f>
        <v>715</v>
      </c>
      <c r="H163" s="316">
        <v>885</v>
      </c>
      <c r="I163" s="1198">
        <v>885</v>
      </c>
      <c r="J163" s="257">
        <v>842</v>
      </c>
      <c r="K163" s="46">
        <f t="shared" ref="K163:K179" si="13">J163-I163</f>
        <v>-43</v>
      </c>
    </row>
    <row r="164" spans="1:15" x14ac:dyDescent="0.2">
      <c r="A164" s="1356">
        <v>602</v>
      </c>
      <c r="B164" s="1357"/>
      <c r="C164" s="45" t="s">
        <v>452</v>
      </c>
      <c r="D164" s="257">
        <v>70</v>
      </c>
      <c r="E164" s="1390">
        <v>500</v>
      </c>
      <c r="F164" s="1427"/>
      <c r="G164" s="316">
        <f t="shared" si="12"/>
        <v>500</v>
      </c>
      <c r="H164" s="316">
        <v>500</v>
      </c>
      <c r="I164" s="1198">
        <v>500</v>
      </c>
      <c r="J164" s="257">
        <v>498</v>
      </c>
      <c r="K164" s="46">
        <f t="shared" si="13"/>
        <v>-2</v>
      </c>
    </row>
    <row r="165" spans="1:15" x14ac:dyDescent="0.2">
      <c r="A165" s="1356">
        <v>603</v>
      </c>
      <c r="B165" s="1357"/>
      <c r="C165" s="45" t="s">
        <v>453</v>
      </c>
      <c r="D165" s="77"/>
      <c r="E165" s="1378"/>
      <c r="F165" s="1436"/>
      <c r="G165" s="149"/>
      <c r="H165" s="1209"/>
      <c r="I165" s="257"/>
      <c r="J165" s="257"/>
      <c r="K165" s="46">
        <f t="shared" si="13"/>
        <v>0</v>
      </c>
    </row>
    <row r="166" spans="1:15" x14ac:dyDescent="0.2">
      <c r="A166" s="1356">
        <v>604</v>
      </c>
      <c r="B166" s="1357"/>
      <c r="C166" s="45" t="s">
        <v>454</v>
      </c>
      <c r="D166" s="77"/>
      <c r="E166" s="1378"/>
      <c r="F166" s="1436"/>
      <c r="G166" s="149"/>
      <c r="H166" s="1198"/>
      <c r="I166" s="257"/>
      <c r="J166" s="257"/>
      <c r="K166" s="46">
        <f t="shared" si="13"/>
        <v>0</v>
      </c>
    </row>
    <row r="167" spans="1:15" x14ac:dyDescent="0.2">
      <c r="A167" s="1356">
        <v>605</v>
      </c>
      <c r="B167" s="1357"/>
      <c r="C167" s="45" t="s">
        <v>455</v>
      </c>
      <c r="D167" s="77"/>
      <c r="E167" s="1378"/>
      <c r="F167" s="1436"/>
      <c r="G167" s="149"/>
      <c r="H167" s="1198"/>
      <c r="I167" s="257"/>
      <c r="J167" s="257"/>
      <c r="K167" s="46">
        <f t="shared" si="13"/>
        <v>0</v>
      </c>
    </row>
    <row r="168" spans="1:15" x14ac:dyDescent="0.2">
      <c r="A168" s="1356">
        <v>606</v>
      </c>
      <c r="B168" s="1357"/>
      <c r="C168" s="45" t="s">
        <v>456</v>
      </c>
      <c r="D168" s="257"/>
      <c r="E168" s="1378"/>
      <c r="F168" s="1436"/>
      <c r="G168" s="147"/>
      <c r="H168" s="1198"/>
      <c r="I168" s="257"/>
      <c r="J168" s="257"/>
      <c r="K168" s="46">
        <f t="shared" si="13"/>
        <v>0</v>
      </c>
    </row>
    <row r="169" spans="1:15" x14ac:dyDescent="0.2">
      <c r="A169" s="1360" t="s">
        <v>457</v>
      </c>
      <c r="B169" s="1361"/>
      <c r="C169" s="47" t="s">
        <v>458</v>
      </c>
      <c r="D169" s="48">
        <f>SUM(D162:D168)</f>
        <v>4123</v>
      </c>
      <c r="E169" s="1380">
        <f>SUM(E162:E168)</f>
        <v>5495</v>
      </c>
      <c r="F169" s="1437"/>
      <c r="G169" s="365">
        <f>SUM(G162:G168)</f>
        <v>5495</v>
      </c>
      <c r="H169" s="285">
        <f>SUM(H162:H168)</f>
        <v>7065</v>
      </c>
      <c r="I169" s="48">
        <f>SUM(I162:I168)</f>
        <v>7065</v>
      </c>
      <c r="J169" s="48">
        <f>SUM(J162:J168)</f>
        <v>6385</v>
      </c>
      <c r="K169" s="46">
        <f t="shared" si="13"/>
        <v>-680</v>
      </c>
    </row>
    <row r="170" spans="1:15" ht="12.75" customHeight="1" x14ac:dyDescent="0.2">
      <c r="A170" s="1356">
        <v>230</v>
      </c>
      <c r="B170" s="1357"/>
      <c r="C170" s="45" t="s">
        <v>459</v>
      </c>
      <c r="D170" s="77"/>
      <c r="E170" s="1378"/>
      <c r="F170" s="1379"/>
      <c r="G170" s="148"/>
      <c r="H170" s="112"/>
      <c r="I170" s="77"/>
      <c r="J170" s="77"/>
      <c r="K170" s="46">
        <f t="shared" si="13"/>
        <v>0</v>
      </c>
    </row>
    <row r="171" spans="1:15" x14ac:dyDescent="0.2">
      <c r="A171" s="1356">
        <v>231</v>
      </c>
      <c r="B171" s="1357"/>
      <c r="C171" s="45" t="s">
        <v>460</v>
      </c>
      <c r="D171" s="257">
        <v>1147</v>
      </c>
      <c r="E171" s="1390">
        <v>800</v>
      </c>
      <c r="F171" s="1391"/>
      <c r="G171" s="317">
        <v>800</v>
      </c>
      <c r="H171" s="317">
        <v>3560</v>
      </c>
      <c r="I171" s="257">
        <v>3560</v>
      </c>
      <c r="J171" s="257">
        <v>726</v>
      </c>
      <c r="K171" s="46">
        <f t="shared" si="13"/>
        <v>-2834</v>
      </c>
    </row>
    <row r="172" spans="1:15" x14ac:dyDescent="0.2">
      <c r="A172" s="1356">
        <v>232</v>
      </c>
      <c r="B172" s="1357"/>
      <c r="C172" s="45" t="s">
        <v>461</v>
      </c>
      <c r="D172" s="41"/>
      <c r="E172" s="1378"/>
      <c r="F172" s="1379"/>
      <c r="G172" s="113"/>
      <c r="H172" s="113"/>
      <c r="I172" s="41"/>
      <c r="J172" s="41"/>
      <c r="K172" s="46">
        <f t="shared" si="13"/>
        <v>0</v>
      </c>
    </row>
    <row r="173" spans="1:15" ht="22.5" x14ac:dyDescent="0.2">
      <c r="A173" s="1360" t="s">
        <v>462</v>
      </c>
      <c r="B173" s="1361"/>
      <c r="C173" s="49" t="s">
        <v>463</v>
      </c>
      <c r="D173" s="50">
        <f>SUM(D170:D172)</f>
        <v>1147</v>
      </c>
      <c r="E173" s="1362">
        <f>E170+E171+E172</f>
        <v>800</v>
      </c>
      <c r="F173" s="1363"/>
      <c r="G173" s="659">
        <f>G170+G171+G172</f>
        <v>800</v>
      </c>
      <c r="H173" s="659">
        <f>H170+H171+H172</f>
        <v>3560</v>
      </c>
      <c r="I173" s="659">
        <f t="shared" ref="I173:J173" si="14">I170+I171+I172</f>
        <v>3560</v>
      </c>
      <c r="J173" s="659">
        <f t="shared" si="14"/>
        <v>726</v>
      </c>
      <c r="K173" s="46">
        <f t="shared" si="13"/>
        <v>-2834</v>
      </c>
    </row>
    <row r="174" spans="1:15" ht="22.5" customHeight="1" x14ac:dyDescent="0.2">
      <c r="A174" s="1356">
        <v>230</v>
      </c>
      <c r="B174" s="1357"/>
      <c r="C174" s="45" t="s">
        <v>459</v>
      </c>
      <c r="D174" s="41"/>
      <c r="E174" s="1378"/>
      <c r="F174" s="1379"/>
      <c r="G174" s="115"/>
      <c r="H174" s="115"/>
      <c r="I174" s="79"/>
      <c r="J174" s="41"/>
      <c r="K174" s="46">
        <f t="shared" si="13"/>
        <v>0</v>
      </c>
    </row>
    <row r="175" spans="1:15" x14ac:dyDescent="0.2">
      <c r="A175" s="1356">
        <v>231</v>
      </c>
      <c r="B175" s="1357"/>
      <c r="C175" s="45" t="s">
        <v>460</v>
      </c>
      <c r="D175" s="41"/>
      <c r="E175" s="1378"/>
      <c r="F175" s="1379"/>
      <c r="G175" s="115"/>
      <c r="H175" s="115"/>
      <c r="I175" s="79"/>
      <c r="J175" s="41"/>
      <c r="K175" s="46">
        <f t="shared" si="13"/>
        <v>0</v>
      </c>
    </row>
    <row r="176" spans="1:15" x14ac:dyDescent="0.2">
      <c r="A176" s="1356">
        <v>232</v>
      </c>
      <c r="B176" s="1357"/>
      <c r="C176" s="45" t="s">
        <v>461</v>
      </c>
      <c r="D176" s="41"/>
      <c r="E176" s="1378"/>
      <c r="F176" s="1379"/>
      <c r="G176" s="115"/>
      <c r="H176" s="115"/>
      <c r="I176" s="79"/>
      <c r="J176" s="41"/>
      <c r="K176" s="46">
        <f t="shared" si="13"/>
        <v>0</v>
      </c>
    </row>
    <row r="177" spans="1:15" ht="22.5" x14ac:dyDescent="0.2">
      <c r="A177" s="1360" t="s">
        <v>462</v>
      </c>
      <c r="B177" s="1361"/>
      <c r="C177" s="51" t="s">
        <v>464</v>
      </c>
      <c r="D177" s="50">
        <f>D174+D175+D176</f>
        <v>0</v>
      </c>
      <c r="E177" s="1362">
        <f>E174+E175+E176</f>
        <v>0</v>
      </c>
      <c r="F177" s="1363"/>
      <c r="G177" s="659">
        <f>G174+G175+G176</f>
        <v>0</v>
      </c>
      <c r="H177" s="659">
        <f>H174+H175+H176</f>
        <v>0</v>
      </c>
      <c r="I177" s="659">
        <f>I174+I175+I176</f>
        <v>0</v>
      </c>
      <c r="J177" s="659">
        <f>J174+J175+J176</f>
        <v>0</v>
      </c>
      <c r="K177" s="46">
        <f t="shared" si="13"/>
        <v>0</v>
      </c>
    </row>
    <row r="178" spans="1:15" ht="22.5" customHeight="1" x14ac:dyDescent="0.2">
      <c r="A178" s="1360" t="s">
        <v>465</v>
      </c>
      <c r="B178" s="1361"/>
      <c r="C178" s="52" t="s">
        <v>466</v>
      </c>
      <c r="D178" s="53">
        <f>D173+D177</f>
        <v>1147</v>
      </c>
      <c r="E178" s="1392">
        <f>E177+E173</f>
        <v>800</v>
      </c>
      <c r="F178" s="1393"/>
      <c r="G178" s="117">
        <f>G177+G173</f>
        <v>800</v>
      </c>
      <c r="H178" s="117">
        <f>H177+H173</f>
        <v>3560</v>
      </c>
      <c r="I178" s="117">
        <f>I177+I173</f>
        <v>3560</v>
      </c>
      <c r="J178" s="117">
        <f>J177+J173</f>
        <v>726</v>
      </c>
      <c r="K178" s="46">
        <f t="shared" si="13"/>
        <v>-2834</v>
      </c>
    </row>
    <row r="179" spans="1:15" ht="12.75" customHeight="1" x14ac:dyDescent="0.2">
      <c r="A179" s="1366" t="s">
        <v>467</v>
      </c>
      <c r="B179" s="1367"/>
      <c r="C179" s="1368"/>
      <c r="D179" s="53">
        <f>D169+D178</f>
        <v>5270</v>
      </c>
      <c r="E179" s="1392">
        <f>E169+E178</f>
        <v>6295</v>
      </c>
      <c r="F179" s="1393"/>
      <c r="G179" s="117">
        <f>G169+G178</f>
        <v>6295</v>
      </c>
      <c r="H179" s="116">
        <f>H169+H173</f>
        <v>10625</v>
      </c>
      <c r="I179" s="116">
        <f t="shared" ref="I179:J179" si="15">I169+I173</f>
        <v>10625</v>
      </c>
      <c r="J179" s="116">
        <f t="shared" si="15"/>
        <v>7111</v>
      </c>
      <c r="K179" s="46">
        <f t="shared" si="13"/>
        <v>-3514</v>
      </c>
    </row>
    <row r="180" spans="1:15" ht="21.75" customHeight="1" x14ac:dyDescent="0.2">
      <c r="A180" s="1320" t="s">
        <v>468</v>
      </c>
      <c r="B180" s="1322"/>
      <c r="C180" s="54" t="s">
        <v>664</v>
      </c>
      <c r="D180" s="1369" t="s">
        <v>469</v>
      </c>
      <c r="E180" s="1370"/>
      <c r="F180" s="1371"/>
      <c r="G180" s="55" t="s">
        <v>431</v>
      </c>
      <c r="H180" s="1372" t="s">
        <v>624</v>
      </c>
      <c r="I180" s="1373"/>
      <c r="J180" s="1374"/>
      <c r="K180" s="1375"/>
    </row>
    <row r="181" spans="1:15" ht="12.75" customHeight="1" x14ac:dyDescent="0.2">
      <c r="A181" s="1334"/>
      <c r="B181" s="1336"/>
      <c r="C181" s="56" t="s">
        <v>432</v>
      </c>
      <c r="D181" s="1334"/>
      <c r="E181" s="1335"/>
      <c r="F181" s="1336"/>
      <c r="G181" s="57" t="s">
        <v>432</v>
      </c>
      <c r="H181" s="107"/>
      <c r="I181" s="108"/>
      <c r="J181" s="1376"/>
      <c r="K181" s="1377"/>
    </row>
    <row r="182" spans="1:15" x14ac:dyDescent="0.2">
      <c r="A182" s="1334"/>
      <c r="B182" s="1336"/>
      <c r="C182" s="56" t="s">
        <v>433</v>
      </c>
      <c r="D182" s="1334"/>
      <c r="E182" s="1335"/>
      <c r="F182" s="1336"/>
      <c r="G182" s="57" t="s">
        <v>433</v>
      </c>
      <c r="H182" s="1378"/>
      <c r="I182" s="1379"/>
      <c r="J182" s="1376"/>
      <c r="K182" s="1377"/>
    </row>
    <row r="183" spans="1:15" x14ac:dyDescent="0.2">
      <c r="A183" s="81"/>
      <c r="B183" s="81"/>
      <c r="C183" s="141"/>
      <c r="D183" s="142"/>
      <c r="E183" s="142"/>
      <c r="F183" s="142"/>
      <c r="G183" s="143"/>
      <c r="H183" s="144"/>
      <c r="I183" s="144"/>
      <c r="J183" s="135"/>
      <c r="K183" s="135"/>
    </row>
    <row r="184" spans="1:15" x14ac:dyDescent="0.2">
      <c r="A184" s="81"/>
      <c r="B184" s="81"/>
      <c r="C184" s="141"/>
      <c r="D184" s="142"/>
      <c r="E184" s="142"/>
      <c r="F184" s="142"/>
      <c r="G184" s="143"/>
      <c r="H184" s="144"/>
      <c r="I184" s="144"/>
      <c r="J184" s="135"/>
      <c r="K184" s="135"/>
    </row>
    <row r="185" spans="1:15" x14ac:dyDescent="0.2">
      <c r="A185" s="81"/>
      <c r="B185" s="81"/>
      <c r="C185" s="141"/>
      <c r="D185" s="142"/>
      <c r="E185" s="142"/>
      <c r="F185" s="142"/>
      <c r="G185" s="143"/>
      <c r="H185" s="144"/>
      <c r="I185" s="144"/>
      <c r="J185" s="231"/>
      <c r="K185" s="231"/>
    </row>
    <row r="186" spans="1:15" x14ac:dyDescent="0.2">
      <c r="A186" s="81"/>
      <c r="B186" s="81"/>
      <c r="C186" s="141"/>
      <c r="D186" s="142"/>
      <c r="E186" s="142"/>
      <c r="F186" s="142"/>
      <c r="G186" s="143"/>
      <c r="H186" s="144"/>
      <c r="I186" s="144"/>
      <c r="J186" s="231"/>
      <c r="K186" s="231"/>
    </row>
    <row r="187" spans="1:15" x14ac:dyDescent="0.2">
      <c r="A187" s="81"/>
      <c r="B187" s="81"/>
      <c r="C187" s="141"/>
      <c r="D187" s="142"/>
      <c r="E187" s="142"/>
      <c r="F187" s="142"/>
      <c r="G187" s="143"/>
      <c r="H187" s="144"/>
      <c r="I187" s="144"/>
      <c r="J187" s="231"/>
      <c r="K187" s="231"/>
    </row>
    <row r="188" spans="1:15" x14ac:dyDescent="0.2">
      <c r="A188" s="81"/>
      <c r="B188" s="81"/>
      <c r="C188" s="141"/>
      <c r="D188" s="142"/>
      <c r="E188" s="142"/>
      <c r="F188" s="142"/>
      <c r="G188" s="143"/>
      <c r="H188" s="144"/>
      <c r="I188" s="144"/>
      <c r="J188" s="231"/>
      <c r="K188" s="231"/>
    </row>
    <row r="189" spans="1:15" ht="39" x14ac:dyDescent="0.2">
      <c r="A189" s="1329" t="s">
        <v>436</v>
      </c>
      <c r="B189" s="1331"/>
      <c r="C189" s="105" t="s">
        <v>625</v>
      </c>
      <c r="D189" s="1382"/>
      <c r="E189" s="1383"/>
      <c r="F189" s="1383"/>
      <c r="G189" s="1383"/>
      <c r="H189" s="1383"/>
      <c r="I189" s="1384"/>
      <c r="J189" s="106" t="s">
        <v>438</v>
      </c>
      <c r="K189" s="44" t="s">
        <v>439</v>
      </c>
    </row>
    <row r="190" spans="1:15" ht="19.5" x14ac:dyDescent="0.2">
      <c r="A190" s="1329" t="s">
        <v>440</v>
      </c>
      <c r="B190" s="1331"/>
      <c r="C190" s="105" t="s">
        <v>552</v>
      </c>
      <c r="D190" s="1385"/>
      <c r="E190" s="1386"/>
      <c r="F190" s="1386"/>
      <c r="G190" s="1386"/>
      <c r="H190" s="1386"/>
      <c r="I190" s="1387"/>
      <c r="J190" s="101" t="s">
        <v>441</v>
      </c>
      <c r="K190" s="44" t="s">
        <v>437</v>
      </c>
    </row>
    <row r="191" spans="1:15" ht="19.5" customHeight="1" x14ac:dyDescent="0.2">
      <c r="A191" s="1329" t="s">
        <v>442</v>
      </c>
      <c r="B191" s="1331"/>
      <c r="C191" s="42" t="s">
        <v>427</v>
      </c>
      <c r="D191" s="100" t="s">
        <v>443</v>
      </c>
      <c r="E191" s="1388" t="s">
        <v>444</v>
      </c>
      <c r="F191" s="1389"/>
      <c r="G191" s="132" t="s">
        <v>445</v>
      </c>
      <c r="H191" s="100" t="s">
        <v>446</v>
      </c>
      <c r="I191" s="100" t="s">
        <v>447</v>
      </c>
      <c r="J191" s="28" t="s">
        <v>448</v>
      </c>
      <c r="K191" s="27" t="s">
        <v>449</v>
      </c>
    </row>
    <row r="192" spans="1:15" ht="12.75" customHeight="1" x14ac:dyDescent="0.2">
      <c r="A192" s="1356">
        <v>600</v>
      </c>
      <c r="B192" s="1357"/>
      <c r="C192" s="45" t="s">
        <v>450</v>
      </c>
      <c r="D192" s="257">
        <v>3309</v>
      </c>
      <c r="E192" s="1390">
        <v>4580</v>
      </c>
      <c r="F192" s="1427"/>
      <c r="G192" s="316">
        <f>E192</f>
        <v>4580</v>
      </c>
      <c r="H192" s="1198">
        <v>3780</v>
      </c>
      <c r="I192" s="257">
        <v>3780</v>
      </c>
      <c r="J192" s="257">
        <v>3668</v>
      </c>
      <c r="K192" s="46">
        <f>J192-I192</f>
        <v>-112</v>
      </c>
      <c r="L192" s="102"/>
      <c r="M192" s="415"/>
      <c r="O192" t="s">
        <v>596</v>
      </c>
    </row>
    <row r="193" spans="1:12" ht="12" customHeight="1" x14ac:dyDescent="0.2">
      <c r="A193" s="1356">
        <v>601</v>
      </c>
      <c r="B193" s="1357"/>
      <c r="C193" s="45" t="s">
        <v>451</v>
      </c>
      <c r="D193" s="257">
        <v>509</v>
      </c>
      <c r="E193" s="1390">
        <v>730</v>
      </c>
      <c r="F193" s="1427"/>
      <c r="G193" s="316">
        <f t="shared" ref="G193:G194" si="16">E193</f>
        <v>730</v>
      </c>
      <c r="H193" s="1198">
        <v>730</v>
      </c>
      <c r="I193" s="257">
        <v>730</v>
      </c>
      <c r="J193" s="257">
        <v>612</v>
      </c>
      <c r="K193" s="46">
        <f t="shared" ref="K193:K209" si="17">J193-I193</f>
        <v>-118</v>
      </c>
    </row>
    <row r="194" spans="1:12" ht="12" customHeight="1" x14ac:dyDescent="0.2">
      <c r="A194" s="1356">
        <v>602</v>
      </c>
      <c r="B194" s="1357"/>
      <c r="C194" s="45" t="s">
        <v>452</v>
      </c>
      <c r="D194" s="257">
        <v>5696</v>
      </c>
      <c r="E194" s="1390">
        <v>4837</v>
      </c>
      <c r="F194" s="1391"/>
      <c r="G194" s="316">
        <f t="shared" si="16"/>
        <v>4837</v>
      </c>
      <c r="H194" s="1198">
        <v>7137</v>
      </c>
      <c r="I194" s="257">
        <v>7137</v>
      </c>
      <c r="J194" s="257">
        <v>7136</v>
      </c>
      <c r="K194" s="46">
        <f t="shared" si="17"/>
        <v>-1</v>
      </c>
      <c r="L194" s="161"/>
    </row>
    <row r="195" spans="1:12" x14ac:dyDescent="0.2">
      <c r="A195" s="1356">
        <v>603</v>
      </c>
      <c r="B195" s="1357"/>
      <c r="C195" s="45" t="s">
        <v>453</v>
      </c>
      <c r="D195" s="257"/>
      <c r="E195" s="1390"/>
      <c r="F195" s="1391"/>
      <c r="G195" s="383"/>
      <c r="H195" s="257"/>
      <c r="I195" s="257"/>
      <c r="J195" s="257"/>
      <c r="K195" s="46">
        <f t="shared" si="17"/>
        <v>0</v>
      </c>
    </row>
    <row r="196" spans="1:12" x14ac:dyDescent="0.2">
      <c r="A196" s="1356">
        <v>604</v>
      </c>
      <c r="B196" s="1357"/>
      <c r="C196" s="45" t="s">
        <v>454</v>
      </c>
      <c r="D196" s="257"/>
      <c r="E196" s="1390"/>
      <c r="F196" s="1391"/>
      <c r="G196" s="384"/>
      <c r="H196" s="351"/>
      <c r="I196" s="257"/>
      <c r="J196" s="257"/>
      <c r="K196" s="46">
        <f t="shared" si="17"/>
        <v>0</v>
      </c>
    </row>
    <row r="197" spans="1:12" x14ac:dyDescent="0.2">
      <c r="A197" s="1356">
        <v>605</v>
      </c>
      <c r="B197" s="1357"/>
      <c r="C197" s="45" t="s">
        <v>455</v>
      </c>
      <c r="D197" s="77"/>
      <c r="E197" s="1378"/>
      <c r="F197" s="1379"/>
      <c r="G197" s="115"/>
      <c r="H197" s="41"/>
      <c r="I197" s="77"/>
      <c r="J197" s="77"/>
      <c r="K197" s="46">
        <f t="shared" si="17"/>
        <v>0</v>
      </c>
    </row>
    <row r="198" spans="1:12" x14ac:dyDescent="0.2">
      <c r="A198" s="1356">
        <v>606</v>
      </c>
      <c r="B198" s="1357"/>
      <c r="C198" s="45" t="s">
        <v>456</v>
      </c>
      <c r="D198" s="257"/>
      <c r="E198" s="1378"/>
      <c r="F198" s="1379"/>
      <c r="G198" s="115"/>
      <c r="H198" s="257"/>
      <c r="I198" s="257"/>
      <c r="J198" s="257"/>
      <c r="K198" s="46">
        <f t="shared" si="17"/>
        <v>0</v>
      </c>
    </row>
    <row r="199" spans="1:12" x14ac:dyDescent="0.2">
      <c r="A199" s="1360" t="s">
        <v>457</v>
      </c>
      <c r="B199" s="1361"/>
      <c r="C199" s="47" t="s">
        <v>458</v>
      </c>
      <c r="D199" s="48">
        <f>SUM(D192:D198)</f>
        <v>9514</v>
      </c>
      <c r="E199" s="1380">
        <f>SUM(E192:E198)</f>
        <v>10147</v>
      </c>
      <c r="F199" s="1381"/>
      <c r="G199" s="114">
        <f>SUM(G192:G198)</f>
        <v>10147</v>
      </c>
      <c r="H199" s="48">
        <f>SUM(H192:H198)</f>
        <v>11647</v>
      </c>
      <c r="I199" s="48">
        <f>SUM(I192:I198)</f>
        <v>11647</v>
      </c>
      <c r="J199" s="48">
        <f>SUM(J192:J198)</f>
        <v>11416</v>
      </c>
      <c r="K199" s="46">
        <f t="shared" si="17"/>
        <v>-231</v>
      </c>
    </row>
    <row r="200" spans="1:12" ht="12.75" customHeight="1" x14ac:dyDescent="0.2">
      <c r="A200" s="1356">
        <v>230</v>
      </c>
      <c r="B200" s="1357"/>
      <c r="C200" s="45" t="s">
        <v>459</v>
      </c>
      <c r="D200" s="257"/>
      <c r="E200" s="1390"/>
      <c r="F200" s="1391"/>
      <c r="G200" s="383"/>
      <c r="H200" s="257"/>
      <c r="I200" s="257"/>
      <c r="J200" s="257"/>
      <c r="K200" s="46">
        <f t="shared" si="17"/>
        <v>0</v>
      </c>
    </row>
    <row r="201" spans="1:12" x14ac:dyDescent="0.2">
      <c r="A201" s="1356">
        <v>231</v>
      </c>
      <c r="B201" s="1357"/>
      <c r="C201" s="45" t="s">
        <v>460</v>
      </c>
      <c r="D201" s="257">
        <v>8745</v>
      </c>
      <c r="E201" s="1390">
        <v>9700</v>
      </c>
      <c r="F201" s="1391"/>
      <c r="G201" s="317">
        <f>E201</f>
        <v>9700</v>
      </c>
      <c r="H201" s="257">
        <v>8200</v>
      </c>
      <c r="I201" s="257">
        <v>8200</v>
      </c>
      <c r="J201" s="257">
        <v>7600</v>
      </c>
      <c r="K201" s="46">
        <f t="shared" si="17"/>
        <v>-600</v>
      </c>
    </row>
    <row r="202" spans="1:12" x14ac:dyDescent="0.2">
      <c r="A202" s="1356">
        <v>232</v>
      </c>
      <c r="B202" s="1357"/>
      <c r="C202" s="45" t="s">
        <v>461</v>
      </c>
      <c r="D202" s="41"/>
      <c r="E202" s="1378"/>
      <c r="F202" s="1379"/>
      <c r="G202" s="113"/>
      <c r="H202" s="41"/>
      <c r="I202" s="41"/>
      <c r="J202" s="41"/>
      <c r="K202" s="46">
        <f t="shared" si="17"/>
        <v>0</v>
      </c>
    </row>
    <row r="203" spans="1:12" ht="22.5" x14ac:dyDescent="0.2">
      <c r="A203" s="1360" t="s">
        <v>462</v>
      </c>
      <c r="B203" s="1361"/>
      <c r="C203" s="49" t="s">
        <v>463</v>
      </c>
      <c r="D203" s="150">
        <f>SUM(D200:D202)</f>
        <v>8745</v>
      </c>
      <c r="E203" s="1396">
        <f>E200+E201+E202</f>
        <v>9700</v>
      </c>
      <c r="F203" s="1397"/>
      <c r="G203" s="150">
        <f>SUM(G201:G202)</f>
        <v>9700</v>
      </c>
      <c r="H203" s="150">
        <f>SUM(H201:H202)</f>
        <v>8200</v>
      </c>
      <c r="I203" s="150">
        <f>SUM(I201:I202)</f>
        <v>8200</v>
      </c>
      <c r="J203" s="150">
        <f>SUM(J201:J202)</f>
        <v>7600</v>
      </c>
      <c r="K203" s="46">
        <f t="shared" si="17"/>
        <v>-600</v>
      </c>
    </row>
    <row r="204" spans="1:12" ht="14.25" customHeight="1" x14ac:dyDescent="0.2">
      <c r="A204" s="1356">
        <v>230</v>
      </c>
      <c r="B204" s="1357"/>
      <c r="C204" s="45" t="s">
        <v>459</v>
      </c>
      <c r="D204" s="351"/>
      <c r="E204" s="1390"/>
      <c r="F204" s="1391"/>
      <c r="G204" s="384"/>
      <c r="H204" s="351"/>
      <c r="I204" s="79"/>
      <c r="J204" s="41"/>
      <c r="K204" s="46">
        <f t="shared" si="17"/>
        <v>0</v>
      </c>
    </row>
    <row r="205" spans="1:12" x14ac:dyDescent="0.2">
      <c r="A205" s="1356">
        <v>231</v>
      </c>
      <c r="B205" s="1357"/>
      <c r="C205" s="45" t="s">
        <v>460</v>
      </c>
      <c r="D205" s="662"/>
      <c r="E205" s="1390"/>
      <c r="F205" s="1391"/>
      <c r="G205" s="384"/>
      <c r="H205" s="257"/>
      <c r="I205" s="897">
        <f>H205</f>
        <v>0</v>
      </c>
      <c r="J205" s="662"/>
      <c r="K205" s="46">
        <f t="shared" si="17"/>
        <v>0</v>
      </c>
    </row>
    <row r="206" spans="1:12" x14ac:dyDescent="0.2">
      <c r="A206" s="1356">
        <v>232</v>
      </c>
      <c r="B206" s="1357"/>
      <c r="C206" s="45" t="s">
        <v>461</v>
      </c>
      <c r="D206" s="41"/>
      <c r="E206" s="1378"/>
      <c r="F206" s="1379"/>
      <c r="G206" s="115"/>
      <c r="H206" s="41"/>
      <c r="I206" s="79"/>
      <c r="J206" s="41"/>
      <c r="K206" s="46">
        <f t="shared" si="17"/>
        <v>0</v>
      </c>
    </row>
    <row r="207" spans="1:12" ht="22.5" x14ac:dyDescent="0.2">
      <c r="A207" s="1360" t="s">
        <v>462</v>
      </c>
      <c r="B207" s="1361"/>
      <c r="C207" s="51" t="s">
        <v>464</v>
      </c>
      <c r="D207" s="50">
        <f>D204+D205+D206</f>
        <v>0</v>
      </c>
      <c r="E207" s="1362">
        <f>E204+E205+E206</f>
        <v>0</v>
      </c>
      <c r="F207" s="1363"/>
      <c r="G207" s="114"/>
      <c r="H207" s="50">
        <f>H204+H205+H206</f>
        <v>0</v>
      </c>
      <c r="I207" s="50">
        <f t="shared" ref="I207:J207" si="18">I204+I205+I206</f>
        <v>0</v>
      </c>
      <c r="J207" s="50">
        <f t="shared" si="18"/>
        <v>0</v>
      </c>
      <c r="K207" s="46">
        <f t="shared" si="17"/>
        <v>0</v>
      </c>
    </row>
    <row r="208" spans="1:12" ht="22.5" customHeight="1" x14ac:dyDescent="0.2">
      <c r="A208" s="1360" t="s">
        <v>465</v>
      </c>
      <c r="B208" s="1361"/>
      <c r="C208" s="52" t="s">
        <v>466</v>
      </c>
      <c r="D208" s="53">
        <f>D203+D207</f>
        <v>8745</v>
      </c>
      <c r="E208" s="1392">
        <f>E207+E203</f>
        <v>9700</v>
      </c>
      <c r="F208" s="1393"/>
      <c r="G208" s="117">
        <f>G203</f>
        <v>9700</v>
      </c>
      <c r="H208" s="53">
        <f>H203+H207</f>
        <v>8200</v>
      </c>
      <c r="I208" s="53">
        <f t="shared" ref="I208:J208" si="19">I203+I207</f>
        <v>8200</v>
      </c>
      <c r="J208" s="53">
        <f t="shared" si="19"/>
        <v>7600</v>
      </c>
      <c r="K208" s="46">
        <f t="shared" si="17"/>
        <v>-600</v>
      </c>
    </row>
    <row r="209" spans="1:15" ht="12.75" customHeight="1" x14ac:dyDescent="0.2">
      <c r="A209" s="1366" t="s">
        <v>467</v>
      </c>
      <c r="B209" s="1367"/>
      <c r="C209" s="1368"/>
      <c r="D209" s="53">
        <f>D208+D199</f>
        <v>18259</v>
      </c>
      <c r="E209" s="1392">
        <f>E208+E199</f>
        <v>19847</v>
      </c>
      <c r="F209" s="1393"/>
      <c r="G209" s="117">
        <f>G208+G199</f>
        <v>19847</v>
      </c>
      <c r="H209" s="53">
        <f>H208+H199</f>
        <v>19847</v>
      </c>
      <c r="I209" s="658">
        <f>I208+I199</f>
        <v>19847</v>
      </c>
      <c r="J209" s="53">
        <f>J208+J199</f>
        <v>19016</v>
      </c>
      <c r="K209" s="46">
        <f t="shared" si="17"/>
        <v>-831</v>
      </c>
    </row>
    <row r="210" spans="1:15" ht="21" customHeight="1" x14ac:dyDescent="0.2">
      <c r="A210" s="1320" t="s">
        <v>468</v>
      </c>
      <c r="B210" s="1322"/>
      <c r="C210" s="54" t="s">
        <v>971</v>
      </c>
      <c r="D210" s="1369" t="s">
        <v>469</v>
      </c>
      <c r="E210" s="1370"/>
      <c r="F210" s="1371"/>
      <c r="G210" s="55" t="s">
        <v>431</v>
      </c>
      <c r="H210" s="1372" t="s">
        <v>624</v>
      </c>
      <c r="I210" s="1373"/>
      <c r="J210" s="1374"/>
      <c r="K210" s="1375"/>
    </row>
    <row r="211" spans="1:15" ht="14.25" customHeight="1" x14ac:dyDescent="0.2">
      <c r="A211" s="1334"/>
      <c r="B211" s="1336"/>
      <c r="C211" s="56" t="s">
        <v>432</v>
      </c>
      <c r="D211" s="1334"/>
      <c r="E211" s="1335"/>
      <c r="F211" s="1336"/>
      <c r="G211" s="57" t="s">
        <v>432</v>
      </c>
      <c r="H211" s="1378"/>
      <c r="I211" s="1379"/>
      <c r="J211" s="1376"/>
      <c r="K211" s="1377"/>
    </row>
    <row r="212" spans="1:15" x14ac:dyDescent="0.2">
      <c r="A212" s="1334"/>
      <c r="B212" s="1336"/>
      <c r="C212" s="56" t="s">
        <v>433</v>
      </c>
      <c r="D212" s="1334"/>
      <c r="E212" s="1335"/>
      <c r="F212" s="1336"/>
      <c r="G212" s="57" t="s">
        <v>433</v>
      </c>
      <c r="H212" s="1378"/>
      <c r="I212" s="1379"/>
      <c r="J212" s="1376"/>
      <c r="K212" s="1377"/>
    </row>
    <row r="213" spans="1:15" x14ac:dyDescent="0.2">
      <c r="A213" s="81"/>
      <c r="B213" s="81"/>
      <c r="C213" s="92"/>
      <c r="D213" s="81"/>
      <c r="E213" s="81"/>
      <c r="F213" s="81"/>
      <c r="G213" s="82"/>
      <c r="H213" s="93"/>
      <c r="I213" s="93"/>
      <c r="J213" s="78"/>
      <c r="K213" s="78"/>
    </row>
    <row r="214" spans="1:15" x14ac:dyDescent="0.2">
      <c r="A214" s="81"/>
      <c r="B214" s="81"/>
      <c r="C214" s="92"/>
      <c r="D214" s="81"/>
      <c r="E214" s="81"/>
      <c r="F214" s="81"/>
      <c r="G214" s="82"/>
      <c r="H214" s="93"/>
      <c r="I214" s="93"/>
      <c r="J214" s="78"/>
      <c r="K214" s="78"/>
    </row>
    <row r="215" spans="1:15" x14ac:dyDescent="0.2">
      <c r="A215" s="81"/>
      <c r="B215" s="81"/>
      <c r="C215" s="83"/>
      <c r="D215" s="81"/>
      <c r="E215" s="81"/>
      <c r="F215" s="81"/>
      <c r="G215" s="82"/>
      <c r="H215" s="81"/>
      <c r="I215" s="81"/>
      <c r="J215" s="76"/>
      <c r="K215" s="76"/>
    </row>
    <row r="221" spans="1:15" ht="39" x14ac:dyDescent="0.2">
      <c r="A221" s="1329" t="s">
        <v>436</v>
      </c>
      <c r="B221" s="1331"/>
      <c r="C221" s="105" t="s">
        <v>625</v>
      </c>
      <c r="D221" s="1382"/>
      <c r="E221" s="1383"/>
      <c r="F221" s="1383"/>
      <c r="G221" s="1383"/>
      <c r="H221" s="1383"/>
      <c r="I221" s="1384"/>
      <c r="J221" s="106" t="s">
        <v>438</v>
      </c>
      <c r="K221" s="44" t="s">
        <v>439</v>
      </c>
    </row>
    <row r="222" spans="1:15" ht="19.5" x14ac:dyDescent="0.2">
      <c r="A222" s="1329" t="s">
        <v>440</v>
      </c>
      <c r="B222" s="1331"/>
      <c r="C222" s="105" t="s">
        <v>551</v>
      </c>
      <c r="D222" s="1385"/>
      <c r="E222" s="1386"/>
      <c r="F222" s="1386"/>
      <c r="G222" s="1386"/>
      <c r="H222" s="1386"/>
      <c r="I222" s="1387"/>
      <c r="J222" s="101" t="s">
        <v>441</v>
      </c>
      <c r="K222" s="44" t="s">
        <v>437</v>
      </c>
    </row>
    <row r="223" spans="1:15" ht="19.5" customHeight="1" x14ac:dyDescent="0.2">
      <c r="A223" s="1329" t="s">
        <v>442</v>
      </c>
      <c r="B223" s="1331"/>
      <c r="C223" s="42" t="s">
        <v>427</v>
      </c>
      <c r="D223" s="100" t="s">
        <v>443</v>
      </c>
      <c r="E223" s="1388" t="s">
        <v>444</v>
      </c>
      <c r="F223" s="1389"/>
      <c r="G223" s="100" t="s">
        <v>445</v>
      </c>
      <c r="H223" s="100" t="s">
        <v>446</v>
      </c>
      <c r="I223" s="100" t="s">
        <v>447</v>
      </c>
      <c r="J223" s="28" t="s">
        <v>448</v>
      </c>
      <c r="K223" s="27" t="s">
        <v>449</v>
      </c>
    </row>
    <row r="224" spans="1:15" ht="15.75" customHeight="1" x14ac:dyDescent="0.2">
      <c r="A224" s="1356">
        <v>600</v>
      </c>
      <c r="B224" s="1357"/>
      <c r="C224" s="45" t="s">
        <v>450</v>
      </c>
      <c r="D224" s="257">
        <v>7907</v>
      </c>
      <c r="E224" s="1390">
        <v>10580</v>
      </c>
      <c r="F224" s="1391"/>
      <c r="G224" s="257">
        <f>E224</f>
        <v>10580</v>
      </c>
      <c r="H224" s="257">
        <v>10580</v>
      </c>
      <c r="I224" s="257">
        <v>10580</v>
      </c>
      <c r="J224" s="1210">
        <v>9737</v>
      </c>
      <c r="K224" s="46">
        <f>J224-I224</f>
        <v>-843</v>
      </c>
      <c r="L224" s="102"/>
      <c r="M224" s="415"/>
      <c r="O224" t="s">
        <v>597</v>
      </c>
    </row>
    <row r="225" spans="1:13" x14ac:dyDescent="0.2">
      <c r="A225" s="1356">
        <v>601</v>
      </c>
      <c r="B225" s="1357"/>
      <c r="C225" s="45" t="s">
        <v>451</v>
      </c>
      <c r="D225" s="257">
        <v>1354</v>
      </c>
      <c r="E225" s="1390">
        <v>1750</v>
      </c>
      <c r="F225" s="1391"/>
      <c r="G225" s="257">
        <f t="shared" ref="G225:G226" si="20">E225</f>
        <v>1750</v>
      </c>
      <c r="H225" s="257">
        <v>1750</v>
      </c>
      <c r="I225" s="257">
        <v>1750</v>
      </c>
      <c r="J225" s="257">
        <v>1621</v>
      </c>
      <c r="K225" s="46">
        <f t="shared" ref="K225:K241" si="21">J225-I225</f>
        <v>-129</v>
      </c>
    </row>
    <row r="226" spans="1:13" x14ac:dyDescent="0.2">
      <c r="A226" s="1356">
        <v>602</v>
      </c>
      <c r="B226" s="1357"/>
      <c r="C226" s="45" t="s">
        <v>452</v>
      </c>
      <c r="D226" s="257">
        <v>9937</v>
      </c>
      <c r="E226" s="1390">
        <v>16962</v>
      </c>
      <c r="F226" s="1391"/>
      <c r="G226" s="257">
        <f t="shared" si="20"/>
        <v>16962</v>
      </c>
      <c r="H226" s="257">
        <v>16963</v>
      </c>
      <c r="I226" s="257">
        <v>16963</v>
      </c>
      <c r="J226" s="257">
        <v>4884</v>
      </c>
      <c r="K226" s="46">
        <f t="shared" si="21"/>
        <v>-12079</v>
      </c>
      <c r="L226" s="161"/>
      <c r="M226" s="415"/>
    </row>
    <row r="227" spans="1:13" x14ac:dyDescent="0.2">
      <c r="A227" s="1356">
        <v>603</v>
      </c>
      <c r="B227" s="1357"/>
      <c r="C227" s="45" t="s">
        <v>453</v>
      </c>
      <c r="D227" s="257"/>
      <c r="E227" s="1390"/>
      <c r="F227" s="1391"/>
      <c r="G227" s="257"/>
      <c r="H227" s="257"/>
      <c r="I227" s="257"/>
      <c r="J227" s="257"/>
      <c r="K227" s="46">
        <f t="shared" si="21"/>
        <v>0</v>
      </c>
    </row>
    <row r="228" spans="1:13" x14ac:dyDescent="0.2">
      <c r="A228" s="1356">
        <v>604</v>
      </c>
      <c r="B228" s="1357"/>
      <c r="C228" s="45" t="s">
        <v>454</v>
      </c>
      <c r="D228" s="257"/>
      <c r="E228" s="1390"/>
      <c r="F228" s="1391"/>
      <c r="G228" s="257"/>
      <c r="H228" s="257"/>
      <c r="I228" s="257"/>
      <c r="J228" s="257"/>
      <c r="K228" s="46">
        <f t="shared" si="21"/>
        <v>0</v>
      </c>
    </row>
    <row r="229" spans="1:13" x14ac:dyDescent="0.2">
      <c r="A229" s="1356">
        <v>605</v>
      </c>
      <c r="B229" s="1357"/>
      <c r="C229" s="45" t="s">
        <v>455</v>
      </c>
      <c r="D229" s="257"/>
      <c r="E229" s="1390"/>
      <c r="F229" s="1391"/>
      <c r="G229" s="257"/>
      <c r="H229" s="257"/>
      <c r="I229" s="257"/>
      <c r="J229" s="257"/>
      <c r="K229" s="46">
        <f t="shared" si="21"/>
        <v>0</v>
      </c>
    </row>
    <row r="230" spans="1:13" x14ac:dyDescent="0.2">
      <c r="A230" s="1356">
        <v>606</v>
      </c>
      <c r="B230" s="1357"/>
      <c r="C230" s="45" t="s">
        <v>456</v>
      </c>
      <c r="D230" s="257">
        <v>30</v>
      </c>
      <c r="E230" s="1390"/>
      <c r="F230" s="1391"/>
      <c r="G230" s="257"/>
      <c r="H230" s="257"/>
      <c r="I230" s="257"/>
      <c r="J230" s="257"/>
      <c r="K230" s="46">
        <f t="shared" si="21"/>
        <v>0</v>
      </c>
    </row>
    <row r="231" spans="1:13" x14ac:dyDescent="0.2">
      <c r="A231" s="1360" t="s">
        <v>457</v>
      </c>
      <c r="B231" s="1361"/>
      <c r="C231" s="47" t="s">
        <v>458</v>
      </c>
      <c r="D231" s="48">
        <f>SUM(D224:D230)</f>
        <v>19228</v>
      </c>
      <c r="E231" s="1380">
        <f>SUM(E224:E230)</f>
        <v>29292</v>
      </c>
      <c r="F231" s="1381"/>
      <c r="G231" s="48">
        <f>SUM(G224:G230)</f>
        <v>29292</v>
      </c>
      <c r="H231" s="48">
        <f>SUM(H224:H230)</f>
        <v>29293</v>
      </c>
      <c r="I231" s="48">
        <f>SUM(I224:I230)</f>
        <v>29293</v>
      </c>
      <c r="J231" s="48">
        <f>SUM(J224:J230)</f>
        <v>16242</v>
      </c>
      <c r="K231" s="46">
        <f t="shared" si="21"/>
        <v>-13051</v>
      </c>
    </row>
    <row r="232" spans="1:13" ht="12.75" customHeight="1" x14ac:dyDescent="0.2">
      <c r="A232" s="1356">
        <v>230</v>
      </c>
      <c r="B232" s="1357"/>
      <c r="C232" s="45" t="s">
        <v>459</v>
      </c>
      <c r="D232" s="77"/>
      <c r="E232" s="1378"/>
      <c r="F232" s="1379"/>
      <c r="G232" s="77"/>
      <c r="H232" s="77"/>
      <c r="I232" s="77"/>
      <c r="J232" s="77"/>
      <c r="K232" s="46">
        <f t="shared" si="21"/>
        <v>0</v>
      </c>
    </row>
    <row r="233" spans="1:13" x14ac:dyDescent="0.2">
      <c r="A233" s="1356">
        <v>231</v>
      </c>
      <c r="B233" s="1357"/>
      <c r="C233" s="45" t="s">
        <v>460</v>
      </c>
      <c r="D233" s="257">
        <v>4424</v>
      </c>
      <c r="E233" s="1390">
        <v>4900</v>
      </c>
      <c r="F233" s="1391"/>
      <c r="G233" s="257">
        <f>E233</f>
        <v>4900</v>
      </c>
      <c r="H233" s="257">
        <v>5409</v>
      </c>
      <c r="I233" s="257">
        <v>5409</v>
      </c>
      <c r="J233" s="257">
        <v>3887</v>
      </c>
      <c r="K233" s="46">
        <f t="shared" si="21"/>
        <v>-1522</v>
      </c>
    </row>
    <row r="234" spans="1:13" x14ac:dyDescent="0.2">
      <c r="A234" s="1356">
        <v>232</v>
      </c>
      <c r="B234" s="1357"/>
      <c r="C234" s="45" t="s">
        <v>461</v>
      </c>
      <c r="D234" s="77"/>
      <c r="E234" s="1378"/>
      <c r="F234" s="1379"/>
      <c r="G234" s="77"/>
      <c r="H234" s="257"/>
      <c r="I234" s="257"/>
      <c r="J234" s="257"/>
      <c r="K234" s="46">
        <f t="shared" si="21"/>
        <v>0</v>
      </c>
    </row>
    <row r="235" spans="1:13" ht="22.5" x14ac:dyDescent="0.2">
      <c r="A235" s="1360" t="s">
        <v>462</v>
      </c>
      <c r="B235" s="1361"/>
      <c r="C235" s="49" t="s">
        <v>463</v>
      </c>
      <c r="D235" s="50">
        <f>SUM(D232:D234)</f>
        <v>4424</v>
      </c>
      <c r="E235" s="1434">
        <f>SUM(E233:E234)</f>
        <v>4900</v>
      </c>
      <c r="F235" s="1435"/>
      <c r="G235" s="50">
        <f>SUM(G233:G234)</f>
        <v>4900</v>
      </c>
      <c r="H235" s="50">
        <f>SUM(H233:H234)</f>
        <v>5409</v>
      </c>
      <c r="I235" s="50">
        <f>SUM(I233:I234)</f>
        <v>5409</v>
      </c>
      <c r="J235" s="50">
        <f>SUM(J233:J234)</f>
        <v>3887</v>
      </c>
      <c r="K235" s="46">
        <f t="shared" si="21"/>
        <v>-1522</v>
      </c>
    </row>
    <row r="236" spans="1:13" ht="22.5" customHeight="1" x14ac:dyDescent="0.2">
      <c r="A236" s="1356">
        <v>230</v>
      </c>
      <c r="B236" s="1357"/>
      <c r="C236" s="45" t="s">
        <v>459</v>
      </c>
      <c r="D236" s="41"/>
      <c r="E236" s="1378"/>
      <c r="F236" s="1379"/>
      <c r="G236" s="41"/>
      <c r="H236" s="41"/>
      <c r="I236" s="79"/>
      <c r="J236" s="41"/>
      <c r="K236" s="46">
        <f t="shared" si="21"/>
        <v>0</v>
      </c>
    </row>
    <row r="237" spans="1:13" x14ac:dyDescent="0.2">
      <c r="A237" s="1356">
        <v>231</v>
      </c>
      <c r="B237" s="1357"/>
      <c r="C237" s="45" t="s">
        <v>460</v>
      </c>
      <c r="D237" s="41"/>
      <c r="E237" s="1378"/>
      <c r="F237" s="1379"/>
      <c r="G237" s="41"/>
      <c r="H237" s="41"/>
      <c r="I237" s="79"/>
      <c r="J237" s="41"/>
      <c r="K237" s="46">
        <f t="shared" si="21"/>
        <v>0</v>
      </c>
    </row>
    <row r="238" spans="1:13" x14ac:dyDescent="0.2">
      <c r="A238" s="1356">
        <v>232</v>
      </c>
      <c r="B238" s="1357"/>
      <c r="C238" s="45" t="s">
        <v>461</v>
      </c>
      <c r="D238" s="41"/>
      <c r="E238" s="1378"/>
      <c r="F238" s="1379"/>
      <c r="G238" s="41"/>
      <c r="H238" s="41"/>
      <c r="I238" s="79"/>
      <c r="J238" s="41"/>
      <c r="K238" s="46">
        <f t="shared" si="21"/>
        <v>0</v>
      </c>
    </row>
    <row r="239" spans="1:13" ht="22.5" x14ac:dyDescent="0.2">
      <c r="A239" s="1360" t="s">
        <v>462</v>
      </c>
      <c r="B239" s="1361"/>
      <c r="C239" s="51" t="s">
        <v>464</v>
      </c>
      <c r="D239" s="50"/>
      <c r="E239" s="1362"/>
      <c r="F239" s="1363"/>
      <c r="G239" s="50"/>
      <c r="H239" s="50"/>
      <c r="I239" s="50"/>
      <c r="J239" s="50"/>
      <c r="K239" s="46">
        <f t="shared" si="21"/>
        <v>0</v>
      </c>
    </row>
    <row r="240" spans="1:13" ht="22.5" customHeight="1" x14ac:dyDescent="0.2">
      <c r="A240" s="1360" t="s">
        <v>465</v>
      </c>
      <c r="B240" s="1361"/>
      <c r="C240" s="52" t="s">
        <v>466</v>
      </c>
      <c r="D240" s="53">
        <f>D239+D235</f>
        <v>4424</v>
      </c>
      <c r="E240" s="1392">
        <f>E235</f>
        <v>4900</v>
      </c>
      <c r="F240" s="1393"/>
      <c r="G240" s="53">
        <f>G235</f>
        <v>4900</v>
      </c>
      <c r="H240" s="53">
        <f>H235</f>
        <v>5409</v>
      </c>
      <c r="I240" s="658">
        <f>I235</f>
        <v>5409</v>
      </c>
      <c r="J240" s="53">
        <f>J235</f>
        <v>3887</v>
      </c>
      <c r="K240" s="46">
        <f t="shared" si="21"/>
        <v>-1522</v>
      </c>
    </row>
    <row r="241" spans="1:15" ht="12.75" customHeight="1" x14ac:dyDescent="0.2">
      <c r="A241" s="1366" t="s">
        <v>467</v>
      </c>
      <c r="B241" s="1367"/>
      <c r="C241" s="1368"/>
      <c r="D241" s="53">
        <f>D240+D231</f>
        <v>23652</v>
      </c>
      <c r="E241" s="1392">
        <f>E240+E231</f>
        <v>34192</v>
      </c>
      <c r="F241" s="1393"/>
      <c r="G241" s="53">
        <f>G240+G231</f>
        <v>34192</v>
      </c>
      <c r="H241" s="53">
        <f>H240+H231</f>
        <v>34702</v>
      </c>
      <c r="I241" s="658">
        <f>I240+I231</f>
        <v>34702</v>
      </c>
      <c r="J241" s="53">
        <f>J240+J231</f>
        <v>20129</v>
      </c>
      <c r="K241" s="46">
        <f t="shared" si="21"/>
        <v>-14573</v>
      </c>
    </row>
    <row r="242" spans="1:15" ht="21" customHeight="1" x14ac:dyDescent="0.2">
      <c r="A242" s="1320" t="s">
        <v>468</v>
      </c>
      <c r="B242" s="1322"/>
      <c r="C242" s="54" t="s">
        <v>1196</v>
      </c>
      <c r="D242" s="1369" t="s">
        <v>469</v>
      </c>
      <c r="E242" s="1370"/>
      <c r="F242" s="1371"/>
      <c r="G242" s="55" t="s">
        <v>431</v>
      </c>
      <c r="H242" s="1372" t="s">
        <v>624</v>
      </c>
      <c r="I242" s="1373"/>
      <c r="J242" s="1374"/>
      <c r="K242" s="1375"/>
    </row>
    <row r="243" spans="1:15" ht="18" customHeight="1" x14ac:dyDescent="0.2">
      <c r="A243" s="1334"/>
      <c r="B243" s="1336"/>
      <c r="C243" s="56" t="s">
        <v>432</v>
      </c>
      <c r="D243" s="1334"/>
      <c r="E243" s="1335"/>
      <c r="F243" s="1336"/>
      <c r="G243" s="57" t="s">
        <v>432</v>
      </c>
      <c r="H243" s="1378"/>
      <c r="I243" s="1379"/>
      <c r="J243" s="1376"/>
      <c r="K243" s="1377"/>
    </row>
    <row r="244" spans="1:15" x14ac:dyDescent="0.2">
      <c r="A244" s="1334"/>
      <c r="B244" s="1336"/>
      <c r="C244" s="56" t="s">
        <v>433</v>
      </c>
      <c r="D244" s="1334"/>
      <c r="E244" s="1335"/>
      <c r="F244" s="1336"/>
      <c r="G244" s="57" t="s">
        <v>433</v>
      </c>
      <c r="H244" s="1378"/>
      <c r="I244" s="1379"/>
      <c r="J244" s="1376"/>
      <c r="K244" s="1377"/>
    </row>
    <row r="245" spans="1:15" x14ac:dyDescent="0.2">
      <c r="A245" s="81"/>
      <c r="B245" s="81"/>
      <c r="C245" s="92"/>
      <c r="D245" s="81"/>
      <c r="E245" s="81"/>
      <c r="F245" s="81"/>
      <c r="G245" s="82"/>
      <c r="H245" s="93"/>
      <c r="I245" s="93"/>
      <c r="J245" s="78"/>
      <c r="K245" s="78"/>
    </row>
    <row r="251" spans="1:15" ht="39" x14ac:dyDescent="0.2">
      <c r="A251" s="1329" t="s">
        <v>436</v>
      </c>
      <c r="B251" s="1331"/>
      <c r="C251" s="105" t="s">
        <v>625</v>
      </c>
      <c r="D251" s="1382"/>
      <c r="E251" s="1383"/>
      <c r="F251" s="1383"/>
      <c r="G251" s="1383"/>
      <c r="H251" s="1383"/>
      <c r="I251" s="1384"/>
      <c r="J251" s="106" t="s">
        <v>438</v>
      </c>
      <c r="K251" s="44" t="s">
        <v>439</v>
      </c>
    </row>
    <row r="252" spans="1:15" ht="19.5" x14ac:dyDescent="0.2">
      <c r="A252" s="1329" t="s">
        <v>440</v>
      </c>
      <c r="B252" s="1331"/>
      <c r="C252" s="105" t="s">
        <v>550</v>
      </c>
      <c r="D252" s="1385"/>
      <c r="E252" s="1386"/>
      <c r="F252" s="1386"/>
      <c r="G252" s="1386"/>
      <c r="H252" s="1386"/>
      <c r="I252" s="1387"/>
      <c r="J252" s="101" t="s">
        <v>441</v>
      </c>
      <c r="K252" s="44" t="s">
        <v>437</v>
      </c>
    </row>
    <row r="253" spans="1:15" ht="19.5" customHeight="1" x14ac:dyDescent="0.2">
      <c r="A253" s="1329" t="s">
        <v>442</v>
      </c>
      <c r="B253" s="1331"/>
      <c r="C253" s="42" t="s">
        <v>427</v>
      </c>
      <c r="D253" s="100" t="s">
        <v>443</v>
      </c>
      <c r="E253" s="1388" t="s">
        <v>444</v>
      </c>
      <c r="F253" s="1389"/>
      <c r="G253" s="100" t="s">
        <v>445</v>
      </c>
      <c r="H253" s="100" t="s">
        <v>446</v>
      </c>
      <c r="I253" s="100" t="s">
        <v>447</v>
      </c>
      <c r="J253" s="28" t="s">
        <v>448</v>
      </c>
      <c r="K253" s="27" t="s">
        <v>449</v>
      </c>
    </row>
    <row r="254" spans="1:15" ht="12.75" customHeight="1" x14ac:dyDescent="0.2">
      <c r="A254" s="1356">
        <v>600</v>
      </c>
      <c r="B254" s="1357"/>
      <c r="C254" s="45" t="s">
        <v>450</v>
      </c>
      <c r="D254" s="317">
        <v>4280</v>
      </c>
      <c r="E254" s="1390">
        <v>5060</v>
      </c>
      <c r="F254" s="1391"/>
      <c r="G254" s="257">
        <f>E254</f>
        <v>5060</v>
      </c>
      <c r="H254" s="257">
        <v>5060</v>
      </c>
      <c r="I254" s="257">
        <v>5060</v>
      </c>
      <c r="J254" s="317">
        <v>4242</v>
      </c>
      <c r="K254" s="46">
        <f>J254-I254</f>
        <v>-818</v>
      </c>
      <c r="L254" s="1093"/>
      <c r="M254" s="415"/>
    </row>
    <row r="255" spans="1:15" x14ac:dyDescent="0.2">
      <c r="A255" s="1356">
        <v>601</v>
      </c>
      <c r="B255" s="1357"/>
      <c r="C255" s="45" t="s">
        <v>451</v>
      </c>
      <c r="D255" s="257">
        <v>802</v>
      </c>
      <c r="E255" s="1390">
        <v>800</v>
      </c>
      <c r="F255" s="1391"/>
      <c r="G255" s="257">
        <f t="shared" ref="G255:G256" si="22">E255</f>
        <v>800</v>
      </c>
      <c r="H255" s="257">
        <v>800</v>
      </c>
      <c r="I255" s="257">
        <v>800</v>
      </c>
      <c r="J255" s="257">
        <v>709</v>
      </c>
      <c r="K255" s="46">
        <f t="shared" ref="K255:K272" si="23">J255-I255</f>
        <v>-91</v>
      </c>
      <c r="L255" s="102"/>
    </row>
    <row r="256" spans="1:15" x14ac:dyDescent="0.2">
      <c r="A256" s="1356">
        <v>602</v>
      </c>
      <c r="B256" s="1357"/>
      <c r="C256" s="45" t="s">
        <v>452</v>
      </c>
      <c r="D256" s="257">
        <v>5898</v>
      </c>
      <c r="E256" s="1390">
        <v>5180</v>
      </c>
      <c r="F256" s="1391"/>
      <c r="G256" s="257">
        <f t="shared" si="22"/>
        <v>5180</v>
      </c>
      <c r="H256" s="257">
        <v>5280</v>
      </c>
      <c r="I256" s="257">
        <v>5280</v>
      </c>
      <c r="J256" s="257">
        <v>5267</v>
      </c>
      <c r="K256" s="46">
        <f t="shared" si="23"/>
        <v>-13</v>
      </c>
      <c r="L256" s="1035"/>
      <c r="O256" s="102" t="s">
        <v>599</v>
      </c>
    </row>
    <row r="257" spans="1:11" x14ac:dyDescent="0.2">
      <c r="A257" s="1356">
        <v>603</v>
      </c>
      <c r="B257" s="1357"/>
      <c r="C257" s="45" t="s">
        <v>453</v>
      </c>
      <c r="D257" s="257"/>
      <c r="E257" s="1390"/>
      <c r="F257" s="1391"/>
      <c r="G257" s="257"/>
      <c r="H257" s="257"/>
      <c r="I257" s="257"/>
      <c r="J257" s="257"/>
      <c r="K257" s="46">
        <f t="shared" si="23"/>
        <v>0</v>
      </c>
    </row>
    <row r="258" spans="1:11" x14ac:dyDescent="0.2">
      <c r="A258" s="1356">
        <v>604</v>
      </c>
      <c r="B258" s="1357"/>
      <c r="C258" s="45" t="s">
        <v>454</v>
      </c>
      <c r="D258" s="257"/>
      <c r="E258" s="1390"/>
      <c r="F258" s="1391"/>
      <c r="G258" s="257"/>
      <c r="H258" s="257"/>
      <c r="I258" s="257"/>
      <c r="J258" s="257"/>
      <c r="K258" s="46">
        <f t="shared" si="23"/>
        <v>0</v>
      </c>
    </row>
    <row r="259" spans="1:11" x14ac:dyDescent="0.2">
      <c r="A259" s="1356">
        <v>605</v>
      </c>
      <c r="B259" s="1357"/>
      <c r="C259" s="45" t="s">
        <v>455</v>
      </c>
      <c r="D259" s="77"/>
      <c r="E259" s="1378"/>
      <c r="F259" s="1379"/>
      <c r="G259" s="77"/>
      <c r="H259" s="77"/>
      <c r="I259" s="77"/>
      <c r="J259" s="77"/>
      <c r="K259" s="46">
        <f t="shared" si="23"/>
        <v>0</v>
      </c>
    </row>
    <row r="260" spans="1:11" x14ac:dyDescent="0.2">
      <c r="A260" s="1356">
        <v>606</v>
      </c>
      <c r="B260" s="1357"/>
      <c r="C260" s="45" t="s">
        <v>456</v>
      </c>
      <c r="D260" s="257"/>
      <c r="E260" s="1378"/>
      <c r="F260" s="1379"/>
      <c r="G260" s="77"/>
      <c r="H260" s="257"/>
      <c r="I260" s="257"/>
      <c r="J260" s="257"/>
      <c r="K260" s="46">
        <f t="shared" si="23"/>
        <v>0</v>
      </c>
    </row>
    <row r="261" spans="1:11" x14ac:dyDescent="0.2">
      <c r="A261" s="1360" t="s">
        <v>457</v>
      </c>
      <c r="B261" s="1361"/>
      <c r="C261" s="47" t="s">
        <v>458</v>
      </c>
      <c r="D261" s="48">
        <f>SUM(D254:D260)</f>
        <v>10980</v>
      </c>
      <c r="E261" s="1380">
        <f>SUM(E254:E260)</f>
        <v>11040</v>
      </c>
      <c r="F261" s="1381"/>
      <c r="G261" s="48">
        <f>SUM(G254:G260)</f>
        <v>11040</v>
      </c>
      <c r="H261" s="48">
        <f>SUM(H254:H260)</f>
        <v>11140</v>
      </c>
      <c r="I261" s="48">
        <f>SUM(I254:I260)</f>
        <v>11140</v>
      </c>
      <c r="J261" s="48">
        <f>SUM(J254:J260)</f>
        <v>10218</v>
      </c>
      <c r="K261" s="46">
        <f t="shared" si="23"/>
        <v>-922</v>
      </c>
    </row>
    <row r="262" spans="1:11" ht="12.75" customHeight="1" x14ac:dyDescent="0.2">
      <c r="A262" s="1356">
        <v>230</v>
      </c>
      <c r="B262" s="1357"/>
      <c r="C262" s="45" t="s">
        <v>459</v>
      </c>
      <c r="D262" s="77"/>
      <c r="E262" s="1378"/>
      <c r="F262" s="1379"/>
      <c r="G262" s="77"/>
      <c r="H262" s="77"/>
      <c r="I262" s="77"/>
      <c r="J262" s="77"/>
      <c r="K262" s="46">
        <f t="shared" si="23"/>
        <v>0</v>
      </c>
    </row>
    <row r="263" spans="1:11" x14ac:dyDescent="0.2">
      <c r="A263" s="1356">
        <v>231</v>
      </c>
      <c r="B263" s="1357"/>
      <c r="C263" s="45" t="s">
        <v>460</v>
      </c>
      <c r="D263" s="257">
        <v>7657</v>
      </c>
      <c r="E263" s="1390"/>
      <c r="F263" s="1391"/>
      <c r="G263" s="257">
        <f>E263</f>
        <v>0</v>
      </c>
      <c r="H263" s="257">
        <v>5533</v>
      </c>
      <c r="I263" s="257">
        <v>5533</v>
      </c>
      <c r="J263" s="257">
        <v>5255</v>
      </c>
      <c r="K263" s="46">
        <f t="shared" si="23"/>
        <v>-278</v>
      </c>
    </row>
    <row r="264" spans="1:11" x14ac:dyDescent="0.2">
      <c r="A264" s="1356">
        <v>231</v>
      </c>
      <c r="B264" s="1357"/>
      <c r="C264" s="45" t="s">
        <v>567</v>
      </c>
      <c r="D264" s="77"/>
      <c r="E264" s="164"/>
      <c r="F264" s="163"/>
      <c r="G264" s="77"/>
      <c r="H264" s="77"/>
      <c r="I264" s="77"/>
      <c r="J264" s="77"/>
      <c r="K264" s="46"/>
    </row>
    <row r="265" spans="1:11" x14ac:dyDescent="0.2">
      <c r="A265" s="1356">
        <v>232</v>
      </c>
      <c r="B265" s="1357"/>
      <c r="C265" s="45" t="s">
        <v>461</v>
      </c>
      <c r="D265" s="77"/>
      <c r="E265" s="1378"/>
      <c r="F265" s="1379"/>
      <c r="G265" s="77"/>
      <c r="H265" s="77"/>
      <c r="I265" s="77"/>
      <c r="J265" s="77"/>
      <c r="K265" s="46">
        <f t="shared" si="23"/>
        <v>0</v>
      </c>
    </row>
    <row r="266" spans="1:11" ht="22.5" x14ac:dyDescent="0.2">
      <c r="A266" s="1360" t="s">
        <v>462</v>
      </c>
      <c r="B266" s="1361"/>
      <c r="C266" s="49" t="s">
        <v>463</v>
      </c>
      <c r="D266" s="50">
        <f>SUM(D262:D265)</f>
        <v>7657</v>
      </c>
      <c r="E266" s="1364">
        <f>SUM(E263:E265)</f>
        <v>0</v>
      </c>
      <c r="F266" s="1365"/>
      <c r="G266" s="90">
        <f>SUM(G262:G265)</f>
        <v>0</v>
      </c>
      <c r="H266" s="90">
        <f>SUM(H263:H265)</f>
        <v>5533</v>
      </c>
      <c r="I266" s="90">
        <f>SUM(I263:I265)</f>
        <v>5533</v>
      </c>
      <c r="J266" s="90">
        <f>SUM(J263:J265)</f>
        <v>5255</v>
      </c>
      <c r="K266" s="46">
        <f t="shared" si="23"/>
        <v>-278</v>
      </c>
    </row>
    <row r="267" spans="1:11" ht="22.5" customHeight="1" x14ac:dyDescent="0.2">
      <c r="A267" s="1356">
        <v>230</v>
      </c>
      <c r="B267" s="1357"/>
      <c r="C267" s="45" t="s">
        <v>459</v>
      </c>
      <c r="D267" s="77"/>
      <c r="E267" s="1358"/>
      <c r="F267" s="1359"/>
      <c r="G267" s="79"/>
      <c r="H267" s="79"/>
      <c r="I267" s="79"/>
      <c r="J267" s="77"/>
      <c r="K267" s="46">
        <f t="shared" si="23"/>
        <v>0</v>
      </c>
    </row>
    <row r="268" spans="1:11" x14ac:dyDescent="0.2">
      <c r="A268" s="1356">
        <v>231</v>
      </c>
      <c r="B268" s="1357"/>
      <c r="C268" s="45" t="s">
        <v>460</v>
      </c>
      <c r="D268" s="77"/>
      <c r="E268" s="1358"/>
      <c r="F268" s="1359"/>
      <c r="G268" s="79"/>
      <c r="H268" s="79"/>
      <c r="I268" s="79"/>
      <c r="J268" s="77"/>
      <c r="K268" s="46">
        <f t="shared" si="23"/>
        <v>0</v>
      </c>
    </row>
    <row r="269" spans="1:11" x14ac:dyDescent="0.2">
      <c r="A269" s="1356">
        <v>232</v>
      </c>
      <c r="B269" s="1357"/>
      <c r="C269" s="45" t="s">
        <v>461</v>
      </c>
      <c r="D269" s="77"/>
      <c r="E269" s="1358"/>
      <c r="F269" s="1359"/>
      <c r="G269" s="79"/>
      <c r="H269" s="79"/>
      <c r="I269" s="79"/>
      <c r="J269" s="77"/>
      <c r="K269" s="46">
        <f t="shared" si="23"/>
        <v>0</v>
      </c>
    </row>
    <row r="270" spans="1:11" ht="22.5" x14ac:dyDescent="0.2">
      <c r="A270" s="1360" t="s">
        <v>462</v>
      </c>
      <c r="B270" s="1361"/>
      <c r="C270" s="51" t="s">
        <v>464</v>
      </c>
      <c r="D270" s="50"/>
      <c r="E270" s="1362">
        <v>0</v>
      </c>
      <c r="F270" s="1363"/>
      <c r="G270" s="50">
        <v>0</v>
      </c>
      <c r="H270" s="50"/>
      <c r="I270" s="50"/>
      <c r="J270" s="50"/>
      <c r="K270" s="46">
        <f t="shared" si="23"/>
        <v>0</v>
      </c>
    </row>
    <row r="271" spans="1:11" ht="22.5" customHeight="1" x14ac:dyDescent="0.2">
      <c r="A271" s="1360" t="s">
        <v>465</v>
      </c>
      <c r="B271" s="1361"/>
      <c r="C271" s="52" t="s">
        <v>466</v>
      </c>
      <c r="D271" s="663">
        <f>D266+D270</f>
        <v>7657</v>
      </c>
      <c r="E271" s="1428">
        <f>E266</f>
        <v>0</v>
      </c>
      <c r="F271" s="1429"/>
      <c r="G271" s="370">
        <f>G266</f>
        <v>0</v>
      </c>
      <c r="H271" s="370">
        <f>H266</f>
        <v>5533</v>
      </c>
      <c r="I271" s="370">
        <f>I266</f>
        <v>5533</v>
      </c>
      <c r="J271" s="664">
        <f>J266</f>
        <v>5255</v>
      </c>
      <c r="K271" s="46">
        <f t="shared" si="23"/>
        <v>-278</v>
      </c>
    </row>
    <row r="272" spans="1:11" ht="12.75" customHeight="1" x14ac:dyDescent="0.2">
      <c r="A272" s="1366" t="s">
        <v>467</v>
      </c>
      <c r="B272" s="1367"/>
      <c r="C272" s="1368"/>
      <c r="D272" s="663">
        <f>D271+D261</f>
        <v>18637</v>
      </c>
      <c r="E272" s="1428">
        <f>E271+E261</f>
        <v>11040</v>
      </c>
      <c r="F272" s="1429"/>
      <c r="G272" s="370">
        <f>G271+G261</f>
        <v>11040</v>
      </c>
      <c r="H272" s="370">
        <f>H271+H261</f>
        <v>16673</v>
      </c>
      <c r="I272" s="370">
        <f>I271+I261</f>
        <v>16673</v>
      </c>
      <c r="J272" s="664">
        <f>J271+J261</f>
        <v>15473</v>
      </c>
      <c r="K272" s="46">
        <f t="shared" si="23"/>
        <v>-1200</v>
      </c>
    </row>
    <row r="273" spans="1:15" ht="20.25" customHeight="1" x14ac:dyDescent="0.2">
      <c r="A273" s="1320" t="s">
        <v>468</v>
      </c>
      <c r="B273" s="1322"/>
      <c r="C273" s="54" t="s">
        <v>667</v>
      </c>
      <c r="D273" s="1369" t="s">
        <v>469</v>
      </c>
      <c r="E273" s="1370"/>
      <c r="F273" s="1371"/>
      <c r="G273" s="55" t="s">
        <v>431</v>
      </c>
      <c r="H273" s="1372" t="s">
        <v>624</v>
      </c>
      <c r="I273" s="1373"/>
      <c r="J273" s="1374"/>
      <c r="K273" s="1375"/>
    </row>
    <row r="274" spans="1:15" ht="17.25" customHeight="1" x14ac:dyDescent="0.2">
      <c r="A274" s="1334"/>
      <c r="B274" s="1336"/>
      <c r="C274" s="56" t="s">
        <v>432</v>
      </c>
      <c r="D274" s="1334"/>
      <c r="E274" s="1335"/>
      <c r="F274" s="1336"/>
      <c r="G274" s="57" t="s">
        <v>432</v>
      </c>
      <c r="H274" s="1378"/>
      <c r="I274" s="1379"/>
      <c r="J274" s="1376"/>
      <c r="K274" s="1377"/>
    </row>
    <row r="275" spans="1:15" x14ac:dyDescent="0.2">
      <c r="A275" s="1334"/>
      <c r="B275" s="1336"/>
      <c r="C275" s="56" t="s">
        <v>433</v>
      </c>
      <c r="D275" s="1334"/>
      <c r="E275" s="1335"/>
      <c r="F275" s="1336"/>
      <c r="G275" s="57" t="s">
        <v>433</v>
      </c>
      <c r="H275" s="1378"/>
      <c r="I275" s="1379"/>
      <c r="J275" s="1376"/>
      <c r="K275" s="1377"/>
    </row>
    <row r="281" spans="1:15" ht="39" x14ac:dyDescent="0.2">
      <c r="A281" s="1329" t="s">
        <v>436</v>
      </c>
      <c r="B281" s="1331"/>
      <c r="C281" s="105" t="s">
        <v>625</v>
      </c>
      <c r="D281" s="1382"/>
      <c r="E281" s="1383"/>
      <c r="F281" s="1383"/>
      <c r="G281" s="1383"/>
      <c r="H281" s="1383"/>
      <c r="I281" s="1384"/>
      <c r="J281" s="106" t="s">
        <v>438</v>
      </c>
      <c r="K281" s="44" t="s">
        <v>439</v>
      </c>
    </row>
    <row r="282" spans="1:15" ht="19.5" customHeight="1" x14ac:dyDescent="0.2">
      <c r="A282" s="1329" t="s">
        <v>440</v>
      </c>
      <c r="B282" s="1331"/>
      <c r="C282" s="235" t="s">
        <v>648</v>
      </c>
      <c r="D282" s="1385"/>
      <c r="E282" s="1386"/>
      <c r="F282" s="1386"/>
      <c r="G282" s="1386"/>
      <c r="H282" s="1386"/>
      <c r="I282" s="1387"/>
      <c r="J282" s="139" t="s">
        <v>441</v>
      </c>
      <c r="K282" s="44" t="s">
        <v>437</v>
      </c>
    </row>
    <row r="283" spans="1:15" ht="19.5" customHeight="1" x14ac:dyDescent="0.2">
      <c r="A283" s="1329" t="s">
        <v>442</v>
      </c>
      <c r="B283" s="1331"/>
      <c r="C283" s="42" t="s">
        <v>427</v>
      </c>
      <c r="D283" s="138" t="s">
        <v>443</v>
      </c>
      <c r="E283" s="1388" t="s">
        <v>444</v>
      </c>
      <c r="F283" s="1389"/>
      <c r="G283" s="138" t="s">
        <v>445</v>
      </c>
      <c r="H283" s="138" t="s">
        <v>446</v>
      </c>
      <c r="I283" s="138" t="s">
        <v>447</v>
      </c>
      <c r="J283" s="28" t="s">
        <v>448</v>
      </c>
      <c r="K283" s="27" t="s">
        <v>449</v>
      </c>
    </row>
    <row r="284" spans="1:15" ht="14.25" customHeight="1" x14ac:dyDescent="0.2">
      <c r="A284" s="1356">
        <v>600</v>
      </c>
      <c r="B284" s="1357"/>
      <c r="C284" s="45" t="s">
        <v>450</v>
      </c>
      <c r="D284" s="77"/>
      <c r="E284" s="1378"/>
      <c r="F284" s="1379"/>
      <c r="G284" s="77"/>
      <c r="H284" s="77"/>
      <c r="I284" s="77"/>
      <c r="J284" s="77"/>
      <c r="K284" s="46">
        <f>J284-I284</f>
        <v>0</v>
      </c>
    </row>
    <row r="285" spans="1:15" x14ac:dyDescent="0.2">
      <c r="A285" s="1356">
        <v>601</v>
      </c>
      <c r="B285" s="1357"/>
      <c r="C285" s="45" t="s">
        <v>451</v>
      </c>
      <c r="D285" s="77"/>
      <c r="E285" s="1378"/>
      <c r="F285" s="1379"/>
      <c r="G285" s="77"/>
      <c r="H285" s="77"/>
      <c r="I285" s="77"/>
      <c r="J285" s="77"/>
      <c r="K285" s="46">
        <f t="shared" ref="K285:K294" si="24">J285-I285</f>
        <v>0</v>
      </c>
      <c r="O285" s="102"/>
    </row>
    <row r="286" spans="1:15" x14ac:dyDescent="0.2">
      <c r="A286" s="1356">
        <v>602</v>
      </c>
      <c r="B286" s="1357"/>
      <c r="C286" s="45" t="s">
        <v>452</v>
      </c>
      <c r="D286" s="77"/>
      <c r="E286" s="1378"/>
      <c r="F286" s="1379"/>
      <c r="G286" s="77"/>
      <c r="H286" s="77"/>
      <c r="I286" s="77"/>
      <c r="J286" s="77"/>
      <c r="K286" s="46">
        <f t="shared" si="24"/>
        <v>0</v>
      </c>
    </row>
    <row r="287" spans="1:15" x14ac:dyDescent="0.2">
      <c r="A287" s="1356">
        <v>603</v>
      </c>
      <c r="B287" s="1357"/>
      <c r="C287" s="45" t="s">
        <v>453</v>
      </c>
      <c r="D287" s="77"/>
      <c r="E287" s="1378"/>
      <c r="F287" s="1379"/>
      <c r="G287" s="77"/>
      <c r="H287" s="77"/>
      <c r="I287" s="77"/>
      <c r="J287" s="77"/>
      <c r="K287" s="46">
        <f t="shared" si="24"/>
        <v>0</v>
      </c>
    </row>
    <row r="288" spans="1:15" x14ac:dyDescent="0.2">
      <c r="A288" s="1356">
        <v>604</v>
      </c>
      <c r="B288" s="1357"/>
      <c r="C288" s="45" t="s">
        <v>454</v>
      </c>
      <c r="D288" s="77"/>
      <c r="E288" s="1378"/>
      <c r="F288" s="1379"/>
      <c r="G288" s="77"/>
      <c r="H288" s="77"/>
      <c r="I288" s="77"/>
      <c r="J288" s="77"/>
      <c r="K288" s="46">
        <f t="shared" si="24"/>
        <v>0</v>
      </c>
    </row>
    <row r="289" spans="1:11" x14ac:dyDescent="0.2">
      <c r="A289" s="1356">
        <v>605</v>
      </c>
      <c r="B289" s="1357"/>
      <c r="C289" s="45" t="s">
        <v>455</v>
      </c>
      <c r="D289" s="77"/>
      <c r="E289" s="1378"/>
      <c r="F289" s="1379"/>
      <c r="G289" s="77"/>
      <c r="H289" s="77"/>
      <c r="I289" s="77"/>
      <c r="J289" s="77"/>
      <c r="K289" s="46">
        <f t="shared" si="24"/>
        <v>0</v>
      </c>
    </row>
    <row r="290" spans="1:11" x14ac:dyDescent="0.2">
      <c r="A290" s="1356">
        <v>606</v>
      </c>
      <c r="B290" s="1357"/>
      <c r="C290" s="45" t="s">
        <v>456</v>
      </c>
      <c r="D290" s="77"/>
      <c r="E290" s="1378"/>
      <c r="F290" s="1379"/>
      <c r="G290" s="77"/>
      <c r="H290" s="77"/>
      <c r="I290" s="77"/>
      <c r="J290" s="77"/>
      <c r="K290" s="46">
        <f t="shared" si="24"/>
        <v>0</v>
      </c>
    </row>
    <row r="291" spans="1:11" x14ac:dyDescent="0.2">
      <c r="A291" s="1356">
        <v>609</v>
      </c>
      <c r="B291" s="1357"/>
      <c r="C291" s="45" t="s">
        <v>594</v>
      </c>
      <c r="D291" s="77"/>
      <c r="E291" s="1378"/>
      <c r="F291" s="1379"/>
      <c r="G291" s="77"/>
      <c r="H291" s="257"/>
      <c r="I291" s="257"/>
      <c r="J291" s="257">
        <v>0</v>
      </c>
      <c r="K291" s="46">
        <f t="shared" si="24"/>
        <v>0</v>
      </c>
    </row>
    <row r="292" spans="1:11" ht="12.75" customHeight="1" x14ac:dyDescent="0.2">
      <c r="A292" s="1360" t="s">
        <v>457</v>
      </c>
      <c r="B292" s="1361"/>
      <c r="C292" s="47" t="s">
        <v>458</v>
      </c>
      <c r="D292" s="48"/>
      <c r="E292" s="1380">
        <f>E291</f>
        <v>0</v>
      </c>
      <c r="F292" s="1381"/>
      <c r="G292" s="48">
        <f>SUM(G284:G291)</f>
        <v>0</v>
      </c>
      <c r="H292" s="48">
        <f>SUM(H284:H291)</f>
        <v>0</v>
      </c>
      <c r="I292" s="48">
        <f>SUM(I284:I291)</f>
        <v>0</v>
      </c>
      <c r="J292" s="48">
        <f>SUM(J284:J291)</f>
        <v>0</v>
      </c>
      <c r="K292" s="46">
        <f t="shared" si="24"/>
        <v>0</v>
      </c>
    </row>
    <row r="293" spans="1:11" ht="12.75" customHeight="1" x14ac:dyDescent="0.2">
      <c r="A293" s="1356">
        <v>230</v>
      </c>
      <c r="B293" s="1357"/>
      <c r="C293" s="45" t="s">
        <v>459</v>
      </c>
      <c r="D293" s="77"/>
      <c r="E293" s="1378"/>
      <c r="F293" s="1379"/>
      <c r="G293" s="77"/>
      <c r="H293" s="77"/>
      <c r="I293" s="77"/>
      <c r="J293" s="77"/>
      <c r="K293" s="46">
        <f t="shared" si="24"/>
        <v>0</v>
      </c>
    </row>
    <row r="294" spans="1:11" x14ac:dyDescent="0.2">
      <c r="A294" s="1356">
        <v>231</v>
      </c>
      <c r="B294" s="1357"/>
      <c r="C294" s="45" t="s">
        <v>460</v>
      </c>
      <c r="D294" s="77"/>
      <c r="E294" s="1378"/>
      <c r="F294" s="1379"/>
      <c r="G294" s="77"/>
      <c r="H294" s="77"/>
      <c r="I294" s="77"/>
      <c r="J294" s="77"/>
      <c r="K294" s="46">
        <f t="shared" si="24"/>
        <v>0</v>
      </c>
    </row>
    <row r="295" spans="1:11" x14ac:dyDescent="0.2">
      <c r="A295" s="1356">
        <v>231</v>
      </c>
      <c r="B295" s="1357"/>
      <c r="C295" s="45" t="s">
        <v>567</v>
      </c>
      <c r="D295" s="77"/>
      <c r="E295" s="146"/>
      <c r="F295" s="140"/>
      <c r="G295" s="77"/>
      <c r="H295" s="77"/>
      <c r="I295" s="77"/>
      <c r="J295" s="77"/>
      <c r="K295" s="46"/>
    </row>
    <row r="296" spans="1:11" x14ac:dyDescent="0.2">
      <c r="A296" s="1356">
        <v>232</v>
      </c>
      <c r="B296" s="1357"/>
      <c r="C296" s="45" t="s">
        <v>461</v>
      </c>
      <c r="D296" s="41"/>
      <c r="E296" s="1378"/>
      <c r="F296" s="1379"/>
      <c r="G296" s="41"/>
      <c r="H296" s="41"/>
      <c r="I296" s="41"/>
      <c r="J296" s="41"/>
      <c r="K296" s="46">
        <f t="shared" ref="K296:K303" si="25">J296-I296</f>
        <v>0</v>
      </c>
    </row>
    <row r="297" spans="1:11" ht="22.5" customHeight="1" x14ac:dyDescent="0.2">
      <c r="A297" s="1360" t="s">
        <v>462</v>
      </c>
      <c r="B297" s="1361"/>
      <c r="C297" s="49" t="s">
        <v>463</v>
      </c>
      <c r="D297" s="50"/>
      <c r="E297" s="1364"/>
      <c r="F297" s="1365"/>
      <c r="G297" s="90"/>
      <c r="H297" s="90"/>
      <c r="I297" s="90"/>
      <c r="J297" s="90"/>
      <c r="K297" s="46">
        <f t="shared" si="25"/>
        <v>0</v>
      </c>
    </row>
    <row r="298" spans="1:11" ht="22.5" customHeight="1" x14ac:dyDescent="0.2">
      <c r="A298" s="1356">
        <v>230</v>
      </c>
      <c r="B298" s="1357"/>
      <c r="C298" s="45" t="s">
        <v>459</v>
      </c>
      <c r="D298" s="41"/>
      <c r="E298" s="1358"/>
      <c r="F298" s="1359"/>
      <c r="G298" s="79"/>
      <c r="H298" s="79"/>
      <c r="I298" s="79"/>
      <c r="J298" s="41"/>
      <c r="K298" s="46">
        <f t="shared" si="25"/>
        <v>0</v>
      </c>
    </row>
    <row r="299" spans="1:11" x14ac:dyDescent="0.2">
      <c r="A299" s="1356">
        <v>231</v>
      </c>
      <c r="B299" s="1357"/>
      <c r="C299" s="45" t="s">
        <v>460</v>
      </c>
      <c r="D299" s="41"/>
      <c r="E299" s="1358"/>
      <c r="F299" s="1359"/>
      <c r="G299" s="79"/>
      <c r="H299" s="79"/>
      <c r="I299" s="79"/>
      <c r="J299" s="41"/>
      <c r="K299" s="46">
        <f t="shared" si="25"/>
        <v>0</v>
      </c>
    </row>
    <row r="300" spans="1:11" x14ac:dyDescent="0.2">
      <c r="A300" s="1356">
        <v>232</v>
      </c>
      <c r="B300" s="1357"/>
      <c r="C300" s="45" t="s">
        <v>461</v>
      </c>
      <c r="D300" s="41"/>
      <c r="E300" s="1358"/>
      <c r="F300" s="1359"/>
      <c r="G300" s="79"/>
      <c r="H300" s="79"/>
      <c r="I300" s="79"/>
      <c r="J300" s="41"/>
      <c r="K300" s="46">
        <f t="shared" si="25"/>
        <v>0</v>
      </c>
    </row>
    <row r="301" spans="1:11" ht="22.5" customHeight="1" x14ac:dyDescent="0.2">
      <c r="A301" s="1360" t="s">
        <v>462</v>
      </c>
      <c r="B301" s="1361"/>
      <c r="C301" s="51" t="s">
        <v>464</v>
      </c>
      <c r="D301" s="50"/>
      <c r="E301" s="1362"/>
      <c r="F301" s="1363"/>
      <c r="G301" s="50"/>
      <c r="H301" s="50"/>
      <c r="I301" s="50"/>
      <c r="J301" s="50"/>
      <c r="K301" s="46">
        <f t="shared" si="25"/>
        <v>0</v>
      </c>
    </row>
    <row r="302" spans="1:11" ht="22.5" customHeight="1" x14ac:dyDescent="0.2">
      <c r="A302" s="1360" t="s">
        <v>465</v>
      </c>
      <c r="B302" s="1361"/>
      <c r="C302" s="52" t="s">
        <v>466</v>
      </c>
      <c r="D302" s="53"/>
      <c r="E302" s="1364"/>
      <c r="F302" s="1365"/>
      <c r="G302" s="90">
        <f>G297</f>
        <v>0</v>
      </c>
      <c r="H302" s="90">
        <f>H297</f>
        <v>0</v>
      </c>
      <c r="I302" s="90"/>
      <c r="J302" s="53"/>
      <c r="K302" s="46">
        <f t="shared" si="25"/>
        <v>0</v>
      </c>
    </row>
    <row r="303" spans="1:11" ht="12.75" customHeight="1" x14ac:dyDescent="0.2">
      <c r="A303" s="1366" t="s">
        <v>467</v>
      </c>
      <c r="B303" s="1367"/>
      <c r="C303" s="1368"/>
      <c r="D303" s="53"/>
      <c r="E303" s="1364">
        <f>E292+E302</f>
        <v>0</v>
      </c>
      <c r="F303" s="1365"/>
      <c r="G303" s="90">
        <f>G302+G292</f>
        <v>0</v>
      </c>
      <c r="H303" s="90">
        <f>H302+H292</f>
        <v>0</v>
      </c>
      <c r="I303" s="90">
        <f>I302+I292</f>
        <v>0</v>
      </c>
      <c r="J303" s="90">
        <f>J302+J292</f>
        <v>0</v>
      </c>
      <c r="K303" s="46">
        <f t="shared" si="25"/>
        <v>0</v>
      </c>
    </row>
    <row r="304" spans="1:11" ht="21.75" customHeight="1" x14ac:dyDescent="0.2">
      <c r="A304" s="1320" t="s">
        <v>468</v>
      </c>
      <c r="B304" s="1322"/>
      <c r="C304" s="54" t="s">
        <v>593</v>
      </c>
      <c r="D304" s="1369" t="s">
        <v>469</v>
      </c>
      <c r="E304" s="1370"/>
      <c r="F304" s="1371"/>
      <c r="G304" s="55" t="s">
        <v>431</v>
      </c>
      <c r="H304" s="1372" t="s">
        <v>624</v>
      </c>
      <c r="I304" s="1373"/>
      <c r="J304" s="1374"/>
      <c r="K304" s="1375"/>
    </row>
    <row r="305" spans="1:15" ht="12.75" customHeight="1" x14ac:dyDescent="0.2">
      <c r="A305" s="1334"/>
      <c r="B305" s="1336"/>
      <c r="C305" s="56" t="s">
        <v>432</v>
      </c>
      <c r="D305" s="1334"/>
      <c r="E305" s="1335"/>
      <c r="F305" s="1336"/>
      <c r="G305" s="57" t="s">
        <v>432</v>
      </c>
      <c r="H305" s="1378"/>
      <c r="I305" s="1379"/>
      <c r="J305" s="1376"/>
      <c r="K305" s="1377"/>
    </row>
    <row r="306" spans="1:15" x14ac:dyDescent="0.2">
      <c r="A306" s="1334"/>
      <c r="B306" s="1336"/>
      <c r="C306" s="56" t="s">
        <v>433</v>
      </c>
      <c r="D306" s="1334"/>
      <c r="E306" s="1335"/>
      <c r="F306" s="1336"/>
      <c r="G306" s="57" t="s">
        <v>433</v>
      </c>
      <c r="H306" s="1378"/>
      <c r="I306" s="1379"/>
      <c r="J306" s="1376"/>
      <c r="K306" s="1377"/>
    </row>
    <row r="311" spans="1:15" ht="39" x14ac:dyDescent="0.2">
      <c r="A311" s="1329" t="s">
        <v>436</v>
      </c>
      <c r="B311" s="1331"/>
      <c r="C311" s="105" t="s">
        <v>625</v>
      </c>
      <c r="D311" s="1382"/>
      <c r="E311" s="1383"/>
      <c r="F311" s="1383"/>
      <c r="G311" s="1383"/>
      <c r="H311" s="1383"/>
      <c r="I311" s="1384"/>
      <c r="J311" s="106" t="s">
        <v>438</v>
      </c>
      <c r="K311" s="44" t="s">
        <v>439</v>
      </c>
    </row>
    <row r="312" spans="1:15" ht="19.5" x14ac:dyDescent="0.2">
      <c r="A312" s="1329" t="s">
        <v>440</v>
      </c>
      <c r="B312" s="1331"/>
      <c r="C312" s="105" t="s">
        <v>629</v>
      </c>
      <c r="D312" s="1385"/>
      <c r="E312" s="1386"/>
      <c r="F312" s="1386"/>
      <c r="G312" s="1386"/>
      <c r="H312" s="1386"/>
      <c r="I312" s="1387"/>
      <c r="J312" s="101" t="s">
        <v>441</v>
      </c>
      <c r="K312" s="44" t="s">
        <v>437</v>
      </c>
    </row>
    <row r="313" spans="1:15" ht="19.5" customHeight="1" x14ac:dyDescent="0.2">
      <c r="A313" s="1329" t="s">
        <v>442</v>
      </c>
      <c r="B313" s="1331"/>
      <c r="C313" s="42" t="s">
        <v>427</v>
      </c>
      <c r="D313" s="100" t="s">
        <v>443</v>
      </c>
      <c r="E313" s="1388" t="s">
        <v>444</v>
      </c>
      <c r="F313" s="1389"/>
      <c r="G313" s="100" t="s">
        <v>445</v>
      </c>
      <c r="H313" s="100" t="s">
        <v>446</v>
      </c>
      <c r="I313" s="100" t="s">
        <v>447</v>
      </c>
      <c r="J313" s="28" t="s">
        <v>448</v>
      </c>
      <c r="K313" s="27" t="s">
        <v>449</v>
      </c>
    </row>
    <row r="314" spans="1:15" ht="13.5" customHeight="1" x14ac:dyDescent="0.2">
      <c r="A314" s="1356">
        <v>600</v>
      </c>
      <c r="B314" s="1357"/>
      <c r="C314" s="45" t="s">
        <v>450</v>
      </c>
      <c r="D314" s="257">
        <v>17818</v>
      </c>
      <c r="E314" s="1390">
        <v>20310</v>
      </c>
      <c r="F314" s="1391"/>
      <c r="G314" s="257">
        <f>E314</f>
        <v>20310</v>
      </c>
      <c r="H314" s="257">
        <v>19210</v>
      </c>
      <c r="I314" s="257">
        <v>19210</v>
      </c>
      <c r="J314" s="257">
        <v>19145</v>
      </c>
      <c r="K314" s="85">
        <f>J314-I314</f>
        <v>-65</v>
      </c>
      <c r="L314" s="1035"/>
      <c r="M314" s="415"/>
    </row>
    <row r="315" spans="1:15" x14ac:dyDescent="0.2">
      <c r="A315" s="1356">
        <v>601</v>
      </c>
      <c r="B315" s="1357"/>
      <c r="C315" s="45" t="s">
        <v>451</v>
      </c>
      <c r="D315" s="257">
        <v>2900</v>
      </c>
      <c r="E315" s="1390">
        <v>3400</v>
      </c>
      <c r="F315" s="1391"/>
      <c r="G315" s="257">
        <f t="shared" ref="G315:G316" si="26">E315</f>
        <v>3400</v>
      </c>
      <c r="H315" s="257">
        <v>3400</v>
      </c>
      <c r="I315" s="257">
        <v>3400</v>
      </c>
      <c r="J315" s="257">
        <v>3182</v>
      </c>
      <c r="K315" s="85">
        <f t="shared" ref="K315:K331" si="27">J315-I315</f>
        <v>-218</v>
      </c>
      <c r="L315" s="102"/>
      <c r="O315" s="102" t="s">
        <v>597</v>
      </c>
    </row>
    <row r="316" spans="1:15" x14ac:dyDescent="0.2">
      <c r="A316" s="1356">
        <v>602</v>
      </c>
      <c r="B316" s="1357"/>
      <c r="C316" s="45" t="s">
        <v>452</v>
      </c>
      <c r="D316" s="257">
        <v>26540</v>
      </c>
      <c r="E316" s="1390">
        <v>15275</v>
      </c>
      <c r="F316" s="1391"/>
      <c r="G316" s="257">
        <f t="shared" si="26"/>
        <v>15275</v>
      </c>
      <c r="H316" s="257">
        <v>35385</v>
      </c>
      <c r="I316" s="257">
        <v>35385</v>
      </c>
      <c r="J316" s="257">
        <v>34843</v>
      </c>
      <c r="K316" s="85">
        <f t="shared" si="27"/>
        <v>-542</v>
      </c>
      <c r="L316" t="s">
        <v>1036</v>
      </c>
      <c r="M316" s="415"/>
    </row>
    <row r="317" spans="1:15" x14ac:dyDescent="0.2">
      <c r="A317" s="1356">
        <v>603</v>
      </c>
      <c r="B317" s="1357"/>
      <c r="C317" s="45" t="s">
        <v>453</v>
      </c>
      <c r="D317" s="257"/>
      <c r="E317" s="1390"/>
      <c r="F317" s="1391"/>
      <c r="G317" s="257"/>
      <c r="H317" s="257"/>
      <c r="I317" s="257"/>
      <c r="J317" s="257"/>
      <c r="K317" s="85">
        <f t="shared" si="27"/>
        <v>0</v>
      </c>
    </row>
    <row r="318" spans="1:15" x14ac:dyDescent="0.2">
      <c r="A318" s="1356">
        <v>604</v>
      </c>
      <c r="B318" s="1357"/>
      <c r="C318" s="45" t="s">
        <v>454</v>
      </c>
      <c r="D318" s="257"/>
      <c r="E318" s="1390"/>
      <c r="F318" s="1391"/>
      <c r="G318" s="257"/>
      <c r="H318" s="257"/>
      <c r="I318" s="257"/>
      <c r="J318" s="257"/>
      <c r="K318" s="85">
        <f t="shared" si="27"/>
        <v>0</v>
      </c>
    </row>
    <row r="319" spans="1:15" x14ac:dyDescent="0.2">
      <c r="A319" s="1356">
        <v>605</v>
      </c>
      <c r="B319" s="1357"/>
      <c r="C319" s="45" t="s">
        <v>455</v>
      </c>
      <c r="D319" s="77"/>
      <c r="E319" s="1378"/>
      <c r="F319" s="1379"/>
      <c r="G319" s="77"/>
      <c r="H319" s="77"/>
      <c r="I319" s="77"/>
      <c r="J319" s="77"/>
      <c r="K319" s="85">
        <f t="shared" si="27"/>
        <v>0</v>
      </c>
    </row>
    <row r="320" spans="1:15" x14ac:dyDescent="0.2">
      <c r="A320" s="1356">
        <v>606</v>
      </c>
      <c r="B320" s="1357"/>
      <c r="C320" s="45" t="s">
        <v>456</v>
      </c>
      <c r="D320" s="257"/>
      <c r="E320" s="1378"/>
      <c r="F320" s="1379"/>
      <c r="G320" s="77"/>
      <c r="H320" s="317"/>
      <c r="I320" s="257"/>
      <c r="J320" s="257"/>
      <c r="K320" s="85">
        <f t="shared" si="27"/>
        <v>0</v>
      </c>
    </row>
    <row r="321" spans="1:12" x14ac:dyDescent="0.2">
      <c r="A321" s="1360" t="s">
        <v>457</v>
      </c>
      <c r="B321" s="1361"/>
      <c r="C321" s="47" t="s">
        <v>458</v>
      </c>
      <c r="D321" s="48">
        <f>SUM(D314:D320)</f>
        <v>47258</v>
      </c>
      <c r="E321" s="1380">
        <f>SUM(E314:E320)</f>
        <v>38985</v>
      </c>
      <c r="F321" s="1381"/>
      <c r="G321" s="48">
        <f>SUM(G314:G320)</f>
        <v>38985</v>
      </c>
      <c r="H321" s="48">
        <f>SUM(H314:H320)</f>
        <v>57995</v>
      </c>
      <c r="I321" s="48">
        <f>SUM(I314:I320)</f>
        <v>57995</v>
      </c>
      <c r="J321" s="48">
        <f>SUM(J314:J320)</f>
        <v>57170</v>
      </c>
      <c r="K321" s="86">
        <f t="shared" si="27"/>
        <v>-825</v>
      </c>
    </row>
    <row r="322" spans="1:12" ht="12.75" customHeight="1" x14ac:dyDescent="0.2">
      <c r="A322" s="1356">
        <v>230</v>
      </c>
      <c r="B322" s="1357"/>
      <c r="C322" s="45" t="s">
        <v>459</v>
      </c>
      <c r="D322" s="84"/>
      <c r="E322" s="1430"/>
      <c r="F322" s="1431"/>
      <c r="G322" s="84"/>
      <c r="H322" s="84"/>
      <c r="I322" s="84"/>
      <c r="J322" s="84"/>
      <c r="K322" s="85">
        <f t="shared" si="27"/>
        <v>0</v>
      </c>
    </row>
    <row r="323" spans="1:12" x14ac:dyDescent="0.2">
      <c r="A323" s="1356">
        <v>231</v>
      </c>
      <c r="B323" s="1357"/>
      <c r="C323" s="45" t="s">
        <v>460</v>
      </c>
      <c r="D323" s="1150">
        <v>26942</v>
      </c>
      <c r="E323" s="1432">
        <v>37920</v>
      </c>
      <c r="F323" s="1433"/>
      <c r="G323" s="1151">
        <f>E323</f>
        <v>37920</v>
      </c>
      <c r="H323" s="1151">
        <v>36098</v>
      </c>
      <c r="I323" s="1151">
        <v>36098</v>
      </c>
      <c r="J323" s="1151">
        <v>32061</v>
      </c>
      <c r="K323" s="85">
        <f t="shared" si="27"/>
        <v>-4037</v>
      </c>
      <c r="L323" s="161"/>
    </row>
    <row r="324" spans="1:12" x14ac:dyDescent="0.2">
      <c r="A324" s="1356">
        <v>232</v>
      </c>
      <c r="B324" s="1357"/>
      <c r="C324" s="45" t="s">
        <v>461</v>
      </c>
      <c r="D324" s="84"/>
      <c r="E324" s="1430"/>
      <c r="F324" s="1431"/>
      <c r="G324" s="84"/>
      <c r="H324" s="84"/>
      <c r="I324" s="84"/>
      <c r="J324" s="84"/>
      <c r="K324" s="85">
        <f t="shared" si="27"/>
        <v>0</v>
      </c>
    </row>
    <row r="325" spans="1:12" ht="22.5" x14ac:dyDescent="0.2">
      <c r="A325" s="1360" t="s">
        <v>462</v>
      </c>
      <c r="B325" s="1361"/>
      <c r="C325" s="49" t="s">
        <v>463</v>
      </c>
      <c r="D325" s="48">
        <f>D323+D324</f>
        <v>26942</v>
      </c>
      <c r="E325" s="1380">
        <f>SUM(E323:E324)</f>
        <v>37920</v>
      </c>
      <c r="F325" s="1381"/>
      <c r="G325" s="48">
        <f>SUM(G322:G324)</f>
        <v>37920</v>
      </c>
      <c r="H325" s="48">
        <f>SUM(H322:H324)</f>
        <v>36098</v>
      </c>
      <c r="I325" s="48">
        <f>SUM(I322:I324)</f>
        <v>36098</v>
      </c>
      <c r="J325" s="48">
        <f>SUM(J322:J324)</f>
        <v>32061</v>
      </c>
      <c r="K325" s="86">
        <f t="shared" si="27"/>
        <v>-4037</v>
      </c>
    </row>
    <row r="326" spans="1:12" ht="14.25" customHeight="1" x14ac:dyDescent="0.2">
      <c r="A326" s="1356">
        <v>230</v>
      </c>
      <c r="B326" s="1357"/>
      <c r="C326" s="45" t="s">
        <v>459</v>
      </c>
      <c r="D326" s="84"/>
      <c r="E326" s="1430"/>
      <c r="F326" s="1431"/>
      <c r="G326" s="84"/>
      <c r="H326" s="84"/>
      <c r="I326" s="84"/>
      <c r="J326" s="84"/>
      <c r="K326" s="85">
        <f t="shared" si="27"/>
        <v>0</v>
      </c>
    </row>
    <row r="327" spans="1:12" x14ac:dyDescent="0.2">
      <c r="A327" s="1356">
        <v>231</v>
      </c>
      <c r="B327" s="1357"/>
      <c r="C327" s="45" t="s">
        <v>460</v>
      </c>
      <c r="D327" s="84"/>
      <c r="E327" s="1430"/>
      <c r="F327" s="1431"/>
      <c r="G327" s="84"/>
      <c r="H327" s="84"/>
      <c r="I327" s="84"/>
      <c r="J327" s="84"/>
      <c r="K327" s="85">
        <f t="shared" si="27"/>
        <v>0</v>
      </c>
    </row>
    <row r="328" spans="1:12" x14ac:dyDescent="0.2">
      <c r="A328" s="1356">
        <v>232</v>
      </c>
      <c r="B328" s="1357"/>
      <c r="C328" s="45" t="s">
        <v>461</v>
      </c>
      <c r="D328" s="84"/>
      <c r="E328" s="1430"/>
      <c r="F328" s="1431"/>
      <c r="G328" s="84"/>
      <c r="H328" s="84"/>
      <c r="I328" s="84"/>
      <c r="J328" s="84"/>
      <c r="K328" s="85">
        <f t="shared" si="27"/>
        <v>0</v>
      </c>
    </row>
    <row r="329" spans="1:12" ht="22.5" x14ac:dyDescent="0.2">
      <c r="A329" s="1360" t="s">
        <v>462</v>
      </c>
      <c r="B329" s="1361"/>
      <c r="C329" s="51" t="s">
        <v>464</v>
      </c>
      <c r="D329" s="48"/>
      <c r="E329" s="1380"/>
      <c r="F329" s="1381"/>
      <c r="G329" s="48"/>
      <c r="H329" s="48"/>
      <c r="I329" s="48"/>
      <c r="J329" s="48"/>
      <c r="K329" s="86">
        <f t="shared" si="27"/>
        <v>0</v>
      </c>
    </row>
    <row r="330" spans="1:12" ht="22.5" customHeight="1" x14ac:dyDescent="0.2">
      <c r="A330" s="1360" t="s">
        <v>465</v>
      </c>
      <c r="B330" s="1361"/>
      <c r="C330" s="52" t="s">
        <v>466</v>
      </c>
      <c r="D330" s="48">
        <f>D329+D325</f>
        <v>26942</v>
      </c>
      <c r="E330" s="1380">
        <f>E329+E325</f>
        <v>37920</v>
      </c>
      <c r="F330" s="1381"/>
      <c r="G330" s="48">
        <f>G325</f>
        <v>37920</v>
      </c>
      <c r="H330" s="48">
        <f>H325</f>
        <v>36098</v>
      </c>
      <c r="I330" s="48">
        <f>I325</f>
        <v>36098</v>
      </c>
      <c r="J330" s="48">
        <f>J329+J325</f>
        <v>32061</v>
      </c>
      <c r="K330" s="86">
        <f t="shared" si="27"/>
        <v>-4037</v>
      </c>
    </row>
    <row r="331" spans="1:12" ht="12.75" customHeight="1" x14ac:dyDescent="0.2">
      <c r="A331" s="1366" t="s">
        <v>467</v>
      </c>
      <c r="B331" s="1367"/>
      <c r="C331" s="1368"/>
      <c r="D331" s="48">
        <f>D330+D321</f>
        <v>74200</v>
      </c>
      <c r="E331" s="1380">
        <f>E330+E321</f>
        <v>76905</v>
      </c>
      <c r="F331" s="1381"/>
      <c r="G331" s="48">
        <f>G330+G321</f>
        <v>76905</v>
      </c>
      <c r="H331" s="48">
        <f>H330+H321</f>
        <v>94093</v>
      </c>
      <c r="I331" s="48">
        <f>I330+I321</f>
        <v>94093</v>
      </c>
      <c r="J331" s="48">
        <f>J330+J321</f>
        <v>89231</v>
      </c>
      <c r="K331" s="86">
        <f t="shared" si="27"/>
        <v>-4862</v>
      </c>
    </row>
    <row r="332" spans="1:12" ht="29.25" customHeight="1" x14ac:dyDescent="0.2">
      <c r="A332" s="1320" t="s">
        <v>468</v>
      </c>
      <c r="B332" s="1322"/>
      <c r="C332" s="54" t="s">
        <v>667</v>
      </c>
      <c r="D332" s="1369" t="s">
        <v>469</v>
      </c>
      <c r="E332" s="1370"/>
      <c r="F332" s="1371"/>
      <c r="G332" s="55" t="s">
        <v>431</v>
      </c>
      <c r="H332" s="1372" t="s">
        <v>624</v>
      </c>
      <c r="I332" s="1373"/>
      <c r="J332" s="1374"/>
      <c r="K332" s="1375"/>
    </row>
    <row r="333" spans="1:12" ht="23.25" customHeight="1" x14ac:dyDescent="0.2">
      <c r="A333" s="1334"/>
      <c r="B333" s="1336"/>
      <c r="C333" s="56" t="s">
        <v>432</v>
      </c>
      <c r="D333" s="1334"/>
      <c r="E333" s="1335"/>
      <c r="F333" s="1336"/>
      <c r="G333" s="57" t="s">
        <v>432</v>
      </c>
      <c r="H333" s="1378"/>
      <c r="I333" s="1379"/>
      <c r="J333" s="1376"/>
      <c r="K333" s="1377"/>
    </row>
    <row r="334" spans="1:12" x14ac:dyDescent="0.2">
      <c r="A334" s="1334"/>
      <c r="B334" s="1336"/>
      <c r="C334" s="56" t="s">
        <v>433</v>
      </c>
      <c r="D334" s="1334"/>
      <c r="E334" s="1335"/>
      <c r="F334" s="1336"/>
      <c r="G334" s="57" t="s">
        <v>433</v>
      </c>
      <c r="H334" s="1378"/>
      <c r="I334" s="1379"/>
      <c r="J334" s="1376"/>
      <c r="K334" s="1377"/>
    </row>
    <row r="335" spans="1:12" x14ac:dyDescent="0.2">
      <c r="A335" s="81"/>
      <c r="B335" s="81"/>
      <c r="C335" s="92"/>
      <c r="D335" s="81"/>
      <c r="E335" s="81"/>
      <c r="F335" s="81"/>
      <c r="G335" s="82"/>
      <c r="H335" s="93"/>
      <c r="I335" s="93"/>
      <c r="J335" s="78"/>
      <c r="K335" s="78"/>
    </row>
    <row r="336" spans="1:12" x14ac:dyDescent="0.2">
      <c r="A336" s="81"/>
      <c r="B336" s="81"/>
      <c r="C336" s="92"/>
      <c r="D336" s="81"/>
      <c r="E336" s="81"/>
      <c r="F336" s="81"/>
      <c r="G336" s="82"/>
      <c r="H336" s="93"/>
      <c r="I336" s="93"/>
      <c r="J336" s="78"/>
      <c r="K336" s="78"/>
    </row>
    <row r="340" spans="1:15" ht="39" x14ac:dyDescent="0.2">
      <c r="A340" s="1329" t="s">
        <v>436</v>
      </c>
      <c r="B340" s="1331"/>
      <c r="C340" s="105" t="s">
        <v>625</v>
      </c>
      <c r="D340" s="1382"/>
      <c r="E340" s="1383"/>
      <c r="F340" s="1383"/>
      <c r="G340" s="1383"/>
      <c r="H340" s="1383"/>
      <c r="I340" s="1384"/>
      <c r="J340" s="106" t="s">
        <v>438</v>
      </c>
      <c r="K340" s="44" t="s">
        <v>439</v>
      </c>
    </row>
    <row r="341" spans="1:15" ht="19.5" x14ac:dyDescent="0.2">
      <c r="A341" s="1329" t="s">
        <v>440</v>
      </c>
      <c r="B341" s="1331"/>
      <c r="C341" s="105" t="s">
        <v>644</v>
      </c>
      <c r="D341" s="1385"/>
      <c r="E341" s="1386"/>
      <c r="F341" s="1386"/>
      <c r="G341" s="1386"/>
      <c r="H341" s="1386"/>
      <c r="I341" s="1387"/>
      <c r="J341" s="101" t="s">
        <v>441</v>
      </c>
      <c r="K341" s="44" t="s">
        <v>437</v>
      </c>
    </row>
    <row r="342" spans="1:15" ht="19.5" customHeight="1" x14ac:dyDescent="0.2">
      <c r="A342" s="1329" t="s">
        <v>442</v>
      </c>
      <c r="B342" s="1331"/>
      <c r="C342" s="42" t="s">
        <v>427</v>
      </c>
      <c r="D342" s="100" t="s">
        <v>443</v>
      </c>
      <c r="E342" s="1388" t="s">
        <v>444</v>
      </c>
      <c r="F342" s="1389"/>
      <c r="G342" s="100" t="s">
        <v>445</v>
      </c>
      <c r="H342" s="100" t="s">
        <v>446</v>
      </c>
      <c r="I342" s="100" t="s">
        <v>447</v>
      </c>
      <c r="J342" s="28" t="s">
        <v>448</v>
      </c>
      <c r="K342" s="27" t="s">
        <v>449</v>
      </c>
    </row>
    <row r="343" spans="1:15" ht="13.5" customHeight="1" x14ac:dyDescent="0.2">
      <c r="A343" s="1356">
        <v>600</v>
      </c>
      <c r="B343" s="1357"/>
      <c r="C343" s="45" t="s">
        <v>450</v>
      </c>
      <c r="D343" s="257">
        <v>2468</v>
      </c>
      <c r="E343" s="1390">
        <v>2240</v>
      </c>
      <c r="F343" s="1391"/>
      <c r="G343" s="257">
        <f>E343</f>
        <v>2240</v>
      </c>
      <c r="H343" s="257">
        <v>2340</v>
      </c>
      <c r="I343" s="257">
        <v>2340</v>
      </c>
      <c r="J343" s="257">
        <v>2186</v>
      </c>
      <c r="K343" s="85">
        <f>J343-I343</f>
        <v>-154</v>
      </c>
      <c r="M343" s="415"/>
      <c r="O343" t="s">
        <v>597</v>
      </c>
    </row>
    <row r="344" spans="1:15" x14ac:dyDescent="0.2">
      <c r="A344" s="1356">
        <v>601</v>
      </c>
      <c r="B344" s="1357"/>
      <c r="C344" s="45" t="s">
        <v>451</v>
      </c>
      <c r="D344" s="257">
        <v>412</v>
      </c>
      <c r="E344" s="1390">
        <v>390</v>
      </c>
      <c r="F344" s="1391"/>
      <c r="G344" s="257">
        <f>E344</f>
        <v>390</v>
      </c>
      <c r="H344" s="257">
        <v>420</v>
      </c>
      <c r="I344" s="257">
        <v>420</v>
      </c>
      <c r="J344" s="257">
        <v>365</v>
      </c>
      <c r="K344" s="85">
        <f t="shared" ref="K344:K360" si="28">J344-I344</f>
        <v>-55</v>
      </c>
      <c r="L344" s="161"/>
    </row>
    <row r="345" spans="1:15" x14ac:dyDescent="0.2">
      <c r="A345" s="1356">
        <v>602</v>
      </c>
      <c r="B345" s="1357"/>
      <c r="C345" s="45" t="s">
        <v>452</v>
      </c>
      <c r="D345" s="257">
        <v>5518</v>
      </c>
      <c r="E345" s="1390">
        <v>2990</v>
      </c>
      <c r="F345" s="1391"/>
      <c r="G345" s="257">
        <v>2990</v>
      </c>
      <c r="H345" s="257">
        <v>3590</v>
      </c>
      <c r="I345" s="257">
        <v>3590</v>
      </c>
      <c r="J345" s="257">
        <v>3590</v>
      </c>
      <c r="K345" s="85">
        <f t="shared" si="28"/>
        <v>0</v>
      </c>
      <c r="L345" s="191"/>
      <c r="M345" s="892"/>
    </row>
    <row r="346" spans="1:15" x14ac:dyDescent="0.2">
      <c r="A346" s="1356">
        <v>603</v>
      </c>
      <c r="B346" s="1357"/>
      <c r="C346" s="45" t="s">
        <v>453</v>
      </c>
      <c r="D346" s="257"/>
      <c r="E346" s="1394"/>
      <c r="F346" s="1395"/>
      <c r="G346" s="257"/>
      <c r="H346" s="257"/>
      <c r="I346" s="257"/>
      <c r="J346" s="257"/>
      <c r="K346" s="85">
        <f t="shared" si="28"/>
        <v>0</v>
      </c>
    </row>
    <row r="347" spans="1:15" x14ac:dyDescent="0.2">
      <c r="A347" s="1356">
        <v>604</v>
      </c>
      <c r="B347" s="1357"/>
      <c r="C347" s="45" t="s">
        <v>454</v>
      </c>
      <c r="D347" s="77"/>
      <c r="E347" s="1323"/>
      <c r="F347" s="1325"/>
      <c r="G347" s="77"/>
      <c r="H347" s="77"/>
      <c r="I347" s="77"/>
      <c r="J347" s="77"/>
      <c r="K347" s="85">
        <f t="shared" si="28"/>
        <v>0</v>
      </c>
    </row>
    <row r="348" spans="1:15" x14ac:dyDescent="0.2">
      <c r="A348" s="1356">
        <v>605</v>
      </c>
      <c r="B348" s="1357"/>
      <c r="C348" s="45" t="s">
        <v>455</v>
      </c>
      <c r="D348" s="77"/>
      <c r="E348" s="1323"/>
      <c r="F348" s="1325"/>
      <c r="G348" s="77"/>
      <c r="H348" s="77"/>
      <c r="I348" s="77"/>
      <c r="J348" s="77"/>
      <c r="K348" s="85">
        <f t="shared" si="28"/>
        <v>0</v>
      </c>
    </row>
    <row r="349" spans="1:15" x14ac:dyDescent="0.2">
      <c r="A349" s="1356">
        <v>606</v>
      </c>
      <c r="B349" s="1357"/>
      <c r="C349" s="45" t="s">
        <v>456</v>
      </c>
      <c r="D349" s="257"/>
      <c r="E349" s="1323"/>
      <c r="F349" s="1325"/>
      <c r="G349" s="77"/>
      <c r="H349" s="257"/>
      <c r="I349" s="257"/>
      <c r="J349" s="257"/>
      <c r="K349" s="85">
        <f t="shared" si="28"/>
        <v>0</v>
      </c>
    </row>
    <row r="350" spans="1:15" x14ac:dyDescent="0.2">
      <c r="A350" s="1360" t="s">
        <v>457</v>
      </c>
      <c r="B350" s="1361"/>
      <c r="C350" s="47" t="s">
        <v>458</v>
      </c>
      <c r="D350" s="48">
        <f>SUM(D343:D349)</f>
        <v>8398</v>
      </c>
      <c r="E350" s="1380">
        <f>SUM(E343:E349)</f>
        <v>5620</v>
      </c>
      <c r="F350" s="1381"/>
      <c r="G350" s="48">
        <f>SUM(G343:G349)</f>
        <v>5620</v>
      </c>
      <c r="H350" s="48">
        <f>SUM(H343:H349)</f>
        <v>6350</v>
      </c>
      <c r="I350" s="48">
        <f>SUM(I343:I349)</f>
        <v>6350</v>
      </c>
      <c r="J350" s="48">
        <f>SUM(J343:J349)</f>
        <v>6141</v>
      </c>
      <c r="K350" s="85">
        <f t="shared" si="28"/>
        <v>-209</v>
      </c>
    </row>
    <row r="351" spans="1:15" ht="12.75" customHeight="1" x14ac:dyDescent="0.2">
      <c r="A351" s="1356">
        <v>230</v>
      </c>
      <c r="B351" s="1357"/>
      <c r="C351" s="45" t="s">
        <v>459</v>
      </c>
      <c r="D351" s="84"/>
      <c r="E351" s="1323"/>
      <c r="F351" s="1325"/>
      <c r="G351" s="84"/>
      <c r="H351" s="84"/>
      <c r="I351" s="84"/>
      <c r="J351" s="84"/>
      <c r="K351" s="85">
        <f t="shared" si="28"/>
        <v>0</v>
      </c>
    </row>
    <row r="352" spans="1:15" x14ac:dyDescent="0.2">
      <c r="A352" s="1356">
        <v>231</v>
      </c>
      <c r="B352" s="1357"/>
      <c r="C352" s="45" t="s">
        <v>460</v>
      </c>
      <c r="D352" s="87"/>
      <c r="E352" s="1323"/>
      <c r="F352" s="1325"/>
      <c r="G352" s="87"/>
      <c r="H352" s="87"/>
      <c r="I352" s="87"/>
      <c r="J352" s="87"/>
      <c r="K352" s="85">
        <f t="shared" si="28"/>
        <v>0</v>
      </c>
    </row>
    <row r="353" spans="1:11" x14ac:dyDescent="0.2">
      <c r="A353" s="1356">
        <v>232</v>
      </c>
      <c r="B353" s="1357"/>
      <c r="C353" s="45" t="s">
        <v>461</v>
      </c>
      <c r="D353" s="84"/>
      <c r="E353" s="1323"/>
      <c r="F353" s="1325"/>
      <c r="G353" s="84"/>
      <c r="H353" s="84"/>
      <c r="I353" s="84"/>
      <c r="J353" s="84"/>
      <c r="K353" s="85">
        <f t="shared" si="28"/>
        <v>0</v>
      </c>
    </row>
    <row r="354" spans="1:11" ht="22.5" x14ac:dyDescent="0.2">
      <c r="A354" s="1360" t="s">
        <v>462</v>
      </c>
      <c r="B354" s="1361"/>
      <c r="C354" s="49" t="s">
        <v>463</v>
      </c>
      <c r="D354" s="48"/>
      <c r="E354" s="1362"/>
      <c r="F354" s="1363"/>
      <c r="G354" s="48"/>
      <c r="H354" s="48"/>
      <c r="I354" s="48"/>
      <c r="J354" s="48"/>
      <c r="K354" s="85">
        <f t="shared" si="28"/>
        <v>0</v>
      </c>
    </row>
    <row r="355" spans="1:11" ht="22.5" customHeight="1" x14ac:dyDescent="0.2">
      <c r="A355" s="1356">
        <v>230</v>
      </c>
      <c r="B355" s="1357"/>
      <c r="C355" s="45" t="s">
        <v>459</v>
      </c>
      <c r="D355" s="84"/>
      <c r="E355" s="1323"/>
      <c r="F355" s="1325"/>
      <c r="G355" s="84"/>
      <c r="H355" s="84"/>
      <c r="I355" s="84"/>
      <c r="J355" s="84"/>
      <c r="K355" s="85">
        <f t="shared" si="28"/>
        <v>0</v>
      </c>
    </row>
    <row r="356" spans="1:11" x14ac:dyDescent="0.2">
      <c r="A356" s="1356">
        <v>231</v>
      </c>
      <c r="B356" s="1357"/>
      <c r="C356" s="45" t="s">
        <v>460</v>
      </c>
      <c r="D356" s="84"/>
      <c r="E356" s="1323"/>
      <c r="F356" s="1325"/>
      <c r="G356" s="84"/>
      <c r="H356" s="84"/>
      <c r="I356" s="84"/>
      <c r="J356" s="84"/>
      <c r="K356" s="85">
        <f t="shared" si="28"/>
        <v>0</v>
      </c>
    </row>
    <row r="357" spans="1:11" x14ac:dyDescent="0.2">
      <c r="A357" s="1356">
        <v>232</v>
      </c>
      <c r="B357" s="1357"/>
      <c r="C357" s="45" t="s">
        <v>461</v>
      </c>
      <c r="D357" s="84"/>
      <c r="E357" s="1323"/>
      <c r="F357" s="1325"/>
      <c r="G357" s="84"/>
      <c r="H357" s="84"/>
      <c r="I357" s="84"/>
      <c r="J357" s="84"/>
      <c r="K357" s="85">
        <f t="shared" si="28"/>
        <v>0</v>
      </c>
    </row>
    <row r="358" spans="1:11" ht="22.5" x14ac:dyDescent="0.2">
      <c r="A358" s="1360" t="s">
        <v>462</v>
      </c>
      <c r="B358" s="1361"/>
      <c r="C358" s="51" t="s">
        <v>464</v>
      </c>
      <c r="D358" s="189"/>
      <c r="E358" s="1362"/>
      <c r="F358" s="1363"/>
      <c r="G358" s="48"/>
      <c r="H358" s="48"/>
      <c r="I358" s="48"/>
      <c r="J358" s="48"/>
      <c r="K358" s="85">
        <f t="shared" si="28"/>
        <v>0</v>
      </c>
    </row>
    <row r="359" spans="1:11" ht="22.5" customHeight="1" x14ac:dyDescent="0.2">
      <c r="A359" s="1360" t="s">
        <v>465</v>
      </c>
      <c r="B359" s="1361"/>
      <c r="C359" s="52" t="s">
        <v>466</v>
      </c>
      <c r="D359" s="48">
        <f>D358+D354</f>
        <v>0</v>
      </c>
      <c r="E359" s="1392"/>
      <c r="F359" s="1393"/>
      <c r="G359" s="48"/>
      <c r="H359" s="48"/>
      <c r="I359" s="48"/>
      <c r="J359" s="48"/>
      <c r="K359" s="85">
        <f t="shared" si="28"/>
        <v>0</v>
      </c>
    </row>
    <row r="360" spans="1:11" ht="12.75" customHeight="1" x14ac:dyDescent="0.2">
      <c r="A360" s="1366" t="s">
        <v>467</v>
      </c>
      <c r="B360" s="1367"/>
      <c r="C360" s="1368"/>
      <c r="D360" s="48">
        <f>D359+D350</f>
        <v>8398</v>
      </c>
      <c r="E360" s="1380">
        <f t="shared" ref="E360" si="29">E359+E350</f>
        <v>5620</v>
      </c>
      <c r="F360" s="1381"/>
      <c r="G360" s="48">
        <f>G350+G359</f>
        <v>5620</v>
      </c>
      <c r="H360" s="48">
        <f>H350+H359</f>
        <v>6350</v>
      </c>
      <c r="I360" s="48">
        <f>I350+I359</f>
        <v>6350</v>
      </c>
      <c r="J360" s="48">
        <f>J350+J359</f>
        <v>6141</v>
      </c>
      <c r="K360" s="85">
        <f t="shared" si="28"/>
        <v>-209</v>
      </c>
    </row>
    <row r="361" spans="1:11" ht="18.75" customHeight="1" x14ac:dyDescent="0.2">
      <c r="A361" s="1320" t="s">
        <v>468</v>
      </c>
      <c r="B361" s="1322"/>
      <c r="C361" s="54" t="s">
        <v>1104</v>
      </c>
      <c r="D361" s="1369" t="s">
        <v>469</v>
      </c>
      <c r="E361" s="1370"/>
      <c r="F361" s="1371"/>
      <c r="G361" s="55" t="s">
        <v>431</v>
      </c>
      <c r="H361" s="1372" t="s">
        <v>624</v>
      </c>
      <c r="I361" s="1373"/>
      <c r="J361" s="1374"/>
      <c r="K361" s="1375"/>
    </row>
    <row r="362" spans="1:11" ht="21" customHeight="1" x14ac:dyDescent="0.2">
      <c r="A362" s="1334"/>
      <c r="B362" s="1336"/>
      <c r="C362" s="56" t="s">
        <v>432</v>
      </c>
      <c r="D362" s="1334"/>
      <c r="E362" s="1335"/>
      <c r="F362" s="1336"/>
      <c r="G362" s="57" t="s">
        <v>432</v>
      </c>
      <c r="H362" s="41"/>
      <c r="I362" s="41"/>
      <c r="J362" s="1376"/>
      <c r="K362" s="1377"/>
    </row>
    <row r="363" spans="1:11" x14ac:dyDescent="0.2">
      <c r="A363" s="1334"/>
      <c r="B363" s="1336"/>
      <c r="C363" s="56" t="s">
        <v>433</v>
      </c>
      <c r="D363" s="1334"/>
      <c r="E363" s="1335"/>
      <c r="F363" s="1336"/>
      <c r="G363" s="57" t="s">
        <v>433</v>
      </c>
      <c r="H363" s="41"/>
      <c r="I363" s="41"/>
      <c r="J363" s="1376"/>
      <c r="K363" s="1377"/>
    </row>
    <row r="371" spans="1:15" ht="17.25" customHeight="1" x14ac:dyDescent="0.2">
      <c r="A371" s="1329" t="s">
        <v>436</v>
      </c>
      <c r="B371" s="1331"/>
      <c r="C371" s="105" t="s">
        <v>625</v>
      </c>
      <c r="D371" s="1382"/>
      <c r="E371" s="1383"/>
      <c r="F371" s="1383"/>
      <c r="G371" s="1383"/>
      <c r="H371" s="1383"/>
      <c r="I371" s="1384"/>
      <c r="J371" s="106" t="s">
        <v>438</v>
      </c>
      <c r="K371" s="44" t="s">
        <v>439</v>
      </c>
    </row>
    <row r="372" spans="1:15" ht="17.25" customHeight="1" x14ac:dyDescent="0.2">
      <c r="A372" s="1329" t="s">
        <v>440</v>
      </c>
      <c r="B372" s="1331"/>
      <c r="C372" s="105" t="s">
        <v>643</v>
      </c>
      <c r="D372" s="1385"/>
      <c r="E372" s="1386"/>
      <c r="F372" s="1386"/>
      <c r="G372" s="1386"/>
      <c r="H372" s="1386"/>
      <c r="I372" s="1387"/>
      <c r="J372" s="139" t="s">
        <v>441</v>
      </c>
      <c r="K372" s="44" t="s">
        <v>437</v>
      </c>
    </row>
    <row r="373" spans="1:15" ht="54.75" customHeight="1" x14ac:dyDescent="0.2">
      <c r="A373" s="1329" t="s">
        <v>442</v>
      </c>
      <c r="B373" s="1331"/>
      <c r="C373" s="42" t="s">
        <v>427</v>
      </c>
      <c r="D373" s="138" t="s">
        <v>443</v>
      </c>
      <c r="E373" s="1388" t="s">
        <v>444</v>
      </c>
      <c r="F373" s="1389"/>
      <c r="G373" s="138" t="s">
        <v>445</v>
      </c>
      <c r="H373" s="138" t="s">
        <v>446</v>
      </c>
      <c r="I373" s="138" t="s">
        <v>447</v>
      </c>
      <c r="J373" s="28" t="s">
        <v>448</v>
      </c>
      <c r="K373" s="27" t="s">
        <v>449</v>
      </c>
    </row>
    <row r="374" spans="1:15" ht="14.25" customHeight="1" x14ac:dyDescent="0.2">
      <c r="A374" s="1356">
        <v>600</v>
      </c>
      <c r="B374" s="1357"/>
      <c r="C374" s="45" t="s">
        <v>450</v>
      </c>
      <c r="D374" s="257">
        <v>6426</v>
      </c>
      <c r="E374" s="1390">
        <v>9900</v>
      </c>
      <c r="F374" s="1391"/>
      <c r="G374" s="257">
        <f>E374</f>
        <v>9900</v>
      </c>
      <c r="H374" s="257">
        <v>10000</v>
      </c>
      <c r="I374" s="257">
        <v>10000</v>
      </c>
      <c r="J374" s="1210">
        <v>9426</v>
      </c>
      <c r="K374" s="85">
        <f>J374-I374</f>
        <v>-574</v>
      </c>
      <c r="M374" s="415"/>
      <c r="O374" t="s">
        <v>597</v>
      </c>
    </row>
    <row r="375" spans="1:15" ht="13.5" customHeight="1" x14ac:dyDescent="0.2">
      <c r="A375" s="1356">
        <v>601</v>
      </c>
      <c r="B375" s="1357"/>
      <c r="C375" s="45" t="s">
        <v>451</v>
      </c>
      <c r="D375" s="257">
        <v>1065</v>
      </c>
      <c r="E375" s="1390">
        <v>1700</v>
      </c>
      <c r="F375" s="1391"/>
      <c r="G375" s="257">
        <f t="shared" ref="G375:G376" si="30">E375</f>
        <v>1700</v>
      </c>
      <c r="H375" s="257">
        <v>1700</v>
      </c>
      <c r="I375" s="257">
        <v>1700</v>
      </c>
      <c r="J375" s="257">
        <v>1566</v>
      </c>
      <c r="K375" s="85">
        <f t="shared" ref="K375:K391" si="31">J375-I375</f>
        <v>-134</v>
      </c>
    </row>
    <row r="376" spans="1:15" ht="11.25" customHeight="1" x14ac:dyDescent="0.2">
      <c r="A376" s="1356">
        <v>602</v>
      </c>
      <c r="B376" s="1357"/>
      <c r="C376" s="45" t="s">
        <v>452</v>
      </c>
      <c r="D376" s="257">
        <v>10043</v>
      </c>
      <c r="E376" s="1390">
        <v>5550</v>
      </c>
      <c r="F376" s="1391"/>
      <c r="G376" s="257">
        <f t="shared" si="30"/>
        <v>5550</v>
      </c>
      <c r="H376" s="257">
        <v>7050</v>
      </c>
      <c r="I376" s="257">
        <v>7050</v>
      </c>
      <c r="J376" s="257">
        <v>7048</v>
      </c>
      <c r="K376" s="85">
        <f t="shared" si="31"/>
        <v>-2</v>
      </c>
      <c r="M376" s="415"/>
    </row>
    <row r="377" spans="1:15" ht="15.75" customHeight="1" x14ac:dyDescent="0.2">
      <c r="A377" s="1356">
        <v>603</v>
      </c>
      <c r="B377" s="1357"/>
      <c r="C377" s="45" t="s">
        <v>453</v>
      </c>
      <c r="D377" s="257"/>
      <c r="E377" s="1390"/>
      <c r="F377" s="1391"/>
      <c r="G377" s="257"/>
      <c r="H377" s="257"/>
      <c r="I377" s="257"/>
      <c r="J377" s="257"/>
      <c r="K377" s="85">
        <f t="shared" si="31"/>
        <v>0</v>
      </c>
    </row>
    <row r="378" spans="1:15" ht="15" customHeight="1" x14ac:dyDescent="0.2">
      <c r="A378" s="1356">
        <v>604</v>
      </c>
      <c r="B378" s="1357"/>
      <c r="C378" s="45" t="s">
        <v>454</v>
      </c>
      <c r="D378" s="77"/>
      <c r="E378" s="1323"/>
      <c r="F378" s="1325"/>
      <c r="G378" s="77"/>
      <c r="H378" s="77"/>
      <c r="I378" s="77"/>
      <c r="J378" s="77"/>
      <c r="K378" s="85">
        <f t="shared" si="31"/>
        <v>0</v>
      </c>
    </row>
    <row r="379" spans="1:15" ht="13.5" customHeight="1" x14ac:dyDescent="0.2">
      <c r="A379" s="1356">
        <v>605</v>
      </c>
      <c r="B379" s="1357"/>
      <c r="C379" s="45" t="s">
        <v>455</v>
      </c>
      <c r="D379" s="77"/>
      <c r="E379" s="1323"/>
      <c r="F379" s="1325"/>
      <c r="G379" s="77"/>
      <c r="H379" s="77"/>
      <c r="I379" s="77"/>
      <c r="J379" s="77"/>
      <c r="K379" s="85">
        <f t="shared" si="31"/>
        <v>0</v>
      </c>
    </row>
    <row r="380" spans="1:15" ht="13.5" customHeight="1" x14ac:dyDescent="0.2">
      <c r="A380" s="1356">
        <v>606</v>
      </c>
      <c r="B380" s="1357"/>
      <c r="C380" s="45" t="s">
        <v>456</v>
      </c>
      <c r="D380" s="77"/>
      <c r="E380" s="1323"/>
      <c r="F380" s="1325"/>
      <c r="G380" s="77"/>
      <c r="H380" s="77"/>
      <c r="I380" s="77"/>
      <c r="J380" s="77"/>
      <c r="K380" s="85">
        <f t="shared" si="31"/>
        <v>0</v>
      </c>
    </row>
    <row r="381" spans="1:15" ht="17.25" customHeight="1" x14ac:dyDescent="0.2">
      <c r="A381" s="1360" t="s">
        <v>457</v>
      </c>
      <c r="B381" s="1361"/>
      <c r="C381" s="47" t="s">
        <v>458</v>
      </c>
      <c r="D381" s="48">
        <f>SUM(D374:D380)</f>
        <v>17534</v>
      </c>
      <c r="E381" s="1380">
        <f>SUM(E374:E380)</f>
        <v>17150</v>
      </c>
      <c r="F381" s="1381"/>
      <c r="G381" s="48">
        <f>SUM(G374:G380)</f>
        <v>17150</v>
      </c>
      <c r="H381" s="48">
        <f>SUM(H374:H380)</f>
        <v>18750</v>
      </c>
      <c r="I381" s="48">
        <f>SUM(I374:I380)</f>
        <v>18750</v>
      </c>
      <c r="J381" s="48">
        <f>SUM(J374:J380)</f>
        <v>18040</v>
      </c>
      <c r="K381" s="85">
        <f t="shared" si="31"/>
        <v>-710</v>
      </c>
    </row>
    <row r="382" spans="1:15" ht="17.25" customHeight="1" x14ac:dyDescent="0.2">
      <c r="A382" s="1356">
        <v>230</v>
      </c>
      <c r="B382" s="1357"/>
      <c r="C382" s="45" t="s">
        <v>459</v>
      </c>
      <c r="D382" s="84"/>
      <c r="E382" s="1323"/>
      <c r="F382" s="1325"/>
      <c r="G382" s="84"/>
      <c r="H382" s="84"/>
      <c r="I382" s="84"/>
      <c r="J382" s="84"/>
      <c r="K382" s="85">
        <f t="shared" si="31"/>
        <v>0</v>
      </c>
    </row>
    <row r="383" spans="1:15" ht="17.25" customHeight="1" x14ac:dyDescent="0.2">
      <c r="A383" s="1356">
        <v>231</v>
      </c>
      <c r="B383" s="1357"/>
      <c r="C383" s="45" t="s">
        <v>460</v>
      </c>
      <c r="D383" s="87"/>
      <c r="E383" s="1323"/>
      <c r="F383" s="1325"/>
      <c r="G383" s="87"/>
      <c r="H383" s="87"/>
      <c r="I383" s="87"/>
      <c r="J383" s="87"/>
      <c r="K383" s="85">
        <f t="shared" si="31"/>
        <v>0</v>
      </c>
    </row>
    <row r="384" spans="1:15" ht="17.25" customHeight="1" x14ac:dyDescent="0.2">
      <c r="A384" s="1356">
        <v>232</v>
      </c>
      <c r="B384" s="1357"/>
      <c r="C384" s="45" t="s">
        <v>461</v>
      </c>
      <c r="D384" s="84"/>
      <c r="E384" s="1323"/>
      <c r="F384" s="1325"/>
      <c r="G384" s="84"/>
      <c r="H384" s="84"/>
      <c r="I384" s="84"/>
      <c r="J384" s="84"/>
      <c r="K384" s="85">
        <f t="shared" si="31"/>
        <v>0</v>
      </c>
    </row>
    <row r="385" spans="1:15" ht="17.25" customHeight="1" x14ac:dyDescent="0.2">
      <c r="A385" s="1360" t="s">
        <v>462</v>
      </c>
      <c r="B385" s="1361"/>
      <c r="C385" s="49" t="s">
        <v>463</v>
      </c>
      <c r="D385" s="48"/>
      <c r="E385" s="1362"/>
      <c r="F385" s="1363"/>
      <c r="G385" s="48"/>
      <c r="H385" s="48"/>
      <c r="I385" s="48"/>
      <c r="J385" s="48"/>
      <c r="K385" s="85">
        <f t="shared" si="31"/>
        <v>0</v>
      </c>
    </row>
    <row r="386" spans="1:15" ht="17.25" customHeight="1" x14ac:dyDescent="0.2">
      <c r="A386" s="1356">
        <v>230</v>
      </c>
      <c r="B386" s="1357"/>
      <c r="C386" s="45" t="s">
        <v>459</v>
      </c>
      <c r="D386" s="84"/>
      <c r="E386" s="1323"/>
      <c r="F386" s="1325"/>
      <c r="G386" s="84"/>
      <c r="H386" s="84"/>
      <c r="I386" s="84"/>
      <c r="J386" s="84"/>
      <c r="K386" s="85">
        <f t="shared" si="31"/>
        <v>0</v>
      </c>
    </row>
    <row r="387" spans="1:15" ht="17.25" customHeight="1" x14ac:dyDescent="0.2">
      <c r="A387" s="1356">
        <v>231</v>
      </c>
      <c r="B387" s="1357"/>
      <c r="C387" s="45" t="s">
        <v>460</v>
      </c>
      <c r="D387" s="84"/>
      <c r="E387" s="1323"/>
      <c r="F387" s="1325"/>
      <c r="G387" s="84"/>
      <c r="H387" s="84"/>
      <c r="I387" s="84"/>
      <c r="J387" s="84"/>
      <c r="K387" s="85">
        <f t="shared" si="31"/>
        <v>0</v>
      </c>
    </row>
    <row r="388" spans="1:15" ht="17.25" customHeight="1" x14ac:dyDescent="0.2">
      <c r="A388" s="1356">
        <v>232</v>
      </c>
      <c r="B388" s="1357"/>
      <c r="C388" s="45" t="s">
        <v>461</v>
      </c>
      <c r="D388" s="84"/>
      <c r="E388" s="1323"/>
      <c r="F388" s="1325"/>
      <c r="G388" s="84"/>
      <c r="H388" s="84"/>
      <c r="I388" s="84"/>
      <c r="J388" s="84"/>
      <c r="K388" s="85">
        <f t="shared" si="31"/>
        <v>0</v>
      </c>
    </row>
    <row r="389" spans="1:15" ht="24" customHeight="1" x14ac:dyDescent="0.2">
      <c r="A389" s="1360" t="s">
        <v>462</v>
      </c>
      <c r="B389" s="1361"/>
      <c r="C389" s="51" t="s">
        <v>464</v>
      </c>
      <c r="D389" s="48"/>
      <c r="E389" s="1362"/>
      <c r="F389" s="1363"/>
      <c r="G389" s="48"/>
      <c r="H389" s="48"/>
      <c r="I389" s="48"/>
      <c r="J389" s="48"/>
      <c r="K389" s="85">
        <f t="shared" si="31"/>
        <v>0</v>
      </c>
    </row>
    <row r="390" spans="1:15" ht="17.25" customHeight="1" x14ac:dyDescent="0.2">
      <c r="A390" s="1360" t="s">
        <v>465</v>
      </c>
      <c r="B390" s="1361"/>
      <c r="C390" s="52" t="s">
        <v>466</v>
      </c>
      <c r="D390" s="48">
        <f>D389+D385</f>
        <v>0</v>
      </c>
      <c r="E390" s="1392">
        <f>E385</f>
        <v>0</v>
      </c>
      <c r="F390" s="1393"/>
      <c r="G390" s="48"/>
      <c r="H390" s="48"/>
      <c r="I390" s="48">
        <f>I389+I385</f>
        <v>0</v>
      </c>
      <c r="J390" s="48">
        <f>J389+J385</f>
        <v>0</v>
      </c>
      <c r="K390" s="85">
        <f t="shared" si="31"/>
        <v>0</v>
      </c>
    </row>
    <row r="391" spans="1:15" ht="17.25" customHeight="1" x14ac:dyDescent="0.2">
      <c r="A391" s="1366" t="s">
        <v>467</v>
      </c>
      <c r="B391" s="1367"/>
      <c r="C391" s="1368"/>
      <c r="D391" s="48">
        <f>D390+D381</f>
        <v>17534</v>
      </c>
      <c r="E391" s="1392">
        <f>E390+E381</f>
        <v>17150</v>
      </c>
      <c r="F391" s="1393"/>
      <c r="G391" s="48">
        <f>G390+G381</f>
        <v>17150</v>
      </c>
      <c r="H391" s="48">
        <f>H390+H381</f>
        <v>18750</v>
      </c>
      <c r="I391" s="48">
        <f>I390+I381</f>
        <v>18750</v>
      </c>
      <c r="J391" s="48">
        <f>J390+J381</f>
        <v>18040</v>
      </c>
      <c r="K391" s="85">
        <f t="shared" si="31"/>
        <v>-710</v>
      </c>
    </row>
    <row r="392" spans="1:15" ht="37.5" customHeight="1" x14ac:dyDescent="0.2">
      <c r="A392" s="1320" t="s">
        <v>468</v>
      </c>
      <c r="B392" s="1322"/>
      <c r="C392" s="54" t="s">
        <v>1104</v>
      </c>
      <c r="D392" s="1369" t="s">
        <v>469</v>
      </c>
      <c r="E392" s="1370"/>
      <c r="F392" s="1371"/>
      <c r="G392" s="55" t="s">
        <v>431</v>
      </c>
      <c r="H392" s="1372" t="s">
        <v>624</v>
      </c>
      <c r="I392" s="1373"/>
      <c r="J392" s="1374"/>
      <c r="K392" s="1375"/>
    </row>
    <row r="393" spans="1:15" ht="17.25" customHeight="1" x14ac:dyDescent="0.2">
      <c r="A393" s="1334"/>
      <c r="B393" s="1336"/>
      <c r="C393" s="56" t="s">
        <v>432</v>
      </c>
      <c r="D393" s="1334"/>
      <c r="E393" s="1335"/>
      <c r="F393" s="1336"/>
      <c r="G393" s="57" t="s">
        <v>432</v>
      </c>
      <c r="H393" s="41"/>
      <c r="I393" s="41"/>
      <c r="J393" s="1376"/>
      <c r="K393" s="1377"/>
    </row>
    <row r="394" spans="1:15" ht="17.25" customHeight="1" x14ac:dyDescent="0.2">
      <c r="A394" s="1334"/>
      <c r="B394" s="1336"/>
      <c r="C394" s="56" t="s">
        <v>433</v>
      </c>
      <c r="D394" s="1334"/>
      <c r="E394" s="1335"/>
      <c r="F394" s="1336"/>
      <c r="G394" s="57" t="s">
        <v>433</v>
      </c>
      <c r="H394" s="41"/>
      <c r="I394" s="41"/>
      <c r="J394" s="1376"/>
      <c r="K394" s="1377"/>
    </row>
    <row r="395" spans="1:15" ht="17.25" customHeight="1" x14ac:dyDescent="0.2"/>
    <row r="396" spans="1:15" ht="39" x14ac:dyDescent="0.2">
      <c r="A396" s="1329" t="s">
        <v>436</v>
      </c>
      <c r="B396" s="1331"/>
      <c r="C396" s="105" t="s">
        <v>625</v>
      </c>
      <c r="D396" s="1382"/>
      <c r="E396" s="1383"/>
      <c r="F396" s="1383"/>
      <c r="G396" s="1383"/>
      <c r="H396" s="1383"/>
      <c r="I396" s="1384"/>
      <c r="J396" s="106" t="s">
        <v>438</v>
      </c>
      <c r="K396" s="44" t="s">
        <v>439</v>
      </c>
    </row>
    <row r="397" spans="1:15" ht="19.5" x14ac:dyDescent="0.2">
      <c r="A397" s="1329" t="s">
        <v>440</v>
      </c>
      <c r="B397" s="1331"/>
      <c r="C397" s="105" t="s">
        <v>630</v>
      </c>
      <c r="D397" s="1385"/>
      <c r="E397" s="1386"/>
      <c r="F397" s="1386"/>
      <c r="G397" s="1386"/>
      <c r="H397" s="1386"/>
      <c r="I397" s="1387"/>
      <c r="J397" s="101" t="s">
        <v>441</v>
      </c>
      <c r="K397" s="44" t="s">
        <v>437</v>
      </c>
    </row>
    <row r="398" spans="1:15" ht="19.5" customHeight="1" x14ac:dyDescent="0.2">
      <c r="A398" s="1329" t="s">
        <v>442</v>
      </c>
      <c r="B398" s="1331"/>
      <c r="C398" s="42" t="s">
        <v>427</v>
      </c>
      <c r="D398" s="100" t="s">
        <v>443</v>
      </c>
      <c r="E398" s="1388" t="s">
        <v>444</v>
      </c>
      <c r="F398" s="1389"/>
      <c r="G398" s="100" t="s">
        <v>445</v>
      </c>
      <c r="H398" s="100" t="s">
        <v>446</v>
      </c>
      <c r="I398" s="100" t="s">
        <v>447</v>
      </c>
      <c r="J398" s="28" t="s">
        <v>448</v>
      </c>
      <c r="K398" s="27" t="s">
        <v>449</v>
      </c>
    </row>
    <row r="399" spans="1:15" ht="15" customHeight="1" x14ac:dyDescent="0.2">
      <c r="A399" s="1356">
        <v>600</v>
      </c>
      <c r="B399" s="1357"/>
      <c r="C399" s="45" t="s">
        <v>450</v>
      </c>
      <c r="D399" s="257">
        <v>31510</v>
      </c>
      <c r="E399" s="1390">
        <v>36800</v>
      </c>
      <c r="F399" s="1391"/>
      <c r="G399" s="257">
        <f>E399</f>
        <v>36800</v>
      </c>
      <c r="H399" s="257">
        <v>35143</v>
      </c>
      <c r="I399" s="257">
        <v>35143</v>
      </c>
      <c r="J399" s="257">
        <v>33857</v>
      </c>
      <c r="K399" s="85">
        <f>J399-I399</f>
        <v>-1286</v>
      </c>
      <c r="M399" s="415"/>
      <c r="O399" s="102" t="s">
        <v>597</v>
      </c>
    </row>
    <row r="400" spans="1:15" ht="13.5" customHeight="1" x14ac:dyDescent="0.2">
      <c r="A400" s="1356">
        <v>601</v>
      </c>
      <c r="B400" s="1357"/>
      <c r="C400" s="45" t="s">
        <v>451</v>
      </c>
      <c r="D400" s="257">
        <v>5260</v>
      </c>
      <c r="E400" s="1390">
        <v>6000</v>
      </c>
      <c r="F400" s="1391"/>
      <c r="G400" s="257">
        <f t="shared" ref="G400:G401" si="32">E400</f>
        <v>6000</v>
      </c>
      <c r="H400" s="257">
        <v>6223</v>
      </c>
      <c r="I400" s="257">
        <v>6223</v>
      </c>
      <c r="J400" s="257">
        <v>5619</v>
      </c>
      <c r="K400" s="85">
        <f t="shared" ref="K400:K416" si="33">J400-I400</f>
        <v>-604</v>
      </c>
      <c r="M400" s="415"/>
    </row>
    <row r="401" spans="1:13" x14ac:dyDescent="0.2">
      <c r="A401" s="1356">
        <v>602</v>
      </c>
      <c r="B401" s="1357"/>
      <c r="C401" s="45" t="s">
        <v>452</v>
      </c>
      <c r="D401" s="257">
        <v>10086</v>
      </c>
      <c r="E401" s="1390">
        <v>7048</v>
      </c>
      <c r="F401" s="1391"/>
      <c r="G401" s="257">
        <f t="shared" si="32"/>
        <v>7048</v>
      </c>
      <c r="H401" s="257">
        <v>10643</v>
      </c>
      <c r="I401" s="257">
        <v>10643</v>
      </c>
      <c r="J401" s="257">
        <v>9658</v>
      </c>
      <c r="K401" s="85">
        <f t="shared" si="33"/>
        <v>-985</v>
      </c>
      <c r="L401" s="102"/>
      <c r="M401" s="415"/>
    </row>
    <row r="402" spans="1:13" x14ac:dyDescent="0.2">
      <c r="A402" s="1356">
        <v>603</v>
      </c>
      <c r="B402" s="1357"/>
      <c r="C402" s="45" t="s">
        <v>453</v>
      </c>
      <c r="D402" s="257"/>
      <c r="E402" s="1390"/>
      <c r="F402" s="1391"/>
      <c r="G402" s="257"/>
      <c r="H402" s="257"/>
      <c r="I402" s="257"/>
      <c r="J402" s="257"/>
      <c r="K402" s="85">
        <f t="shared" si="33"/>
        <v>0</v>
      </c>
    </row>
    <row r="403" spans="1:13" x14ac:dyDescent="0.2">
      <c r="A403" s="1356">
        <v>604</v>
      </c>
      <c r="B403" s="1357"/>
      <c r="C403" s="45" t="s">
        <v>454</v>
      </c>
      <c r="D403" s="77"/>
      <c r="E403" s="1378"/>
      <c r="F403" s="1379"/>
      <c r="G403" s="77"/>
      <c r="H403" s="77"/>
      <c r="I403" s="77"/>
      <c r="J403" s="77"/>
      <c r="K403" s="85">
        <f t="shared" si="33"/>
        <v>0</v>
      </c>
    </row>
    <row r="404" spans="1:13" x14ac:dyDescent="0.2">
      <c r="A404" s="1356">
        <v>605</v>
      </c>
      <c r="B404" s="1357"/>
      <c r="C404" s="45" t="s">
        <v>455</v>
      </c>
      <c r="D404" s="77"/>
      <c r="E404" s="1378"/>
      <c r="F404" s="1379"/>
      <c r="G404" s="77"/>
      <c r="H404" s="77"/>
      <c r="I404" s="77"/>
      <c r="J404" s="77"/>
      <c r="K404" s="85">
        <f t="shared" si="33"/>
        <v>0</v>
      </c>
    </row>
    <row r="405" spans="1:13" x14ac:dyDescent="0.2">
      <c r="A405" s="1356">
        <v>606</v>
      </c>
      <c r="B405" s="1357"/>
      <c r="C405" s="45" t="s">
        <v>456</v>
      </c>
      <c r="D405" s="257"/>
      <c r="E405" s="1378"/>
      <c r="F405" s="1379"/>
      <c r="G405" s="77"/>
      <c r="H405" s="257"/>
      <c r="I405" s="257"/>
      <c r="J405" s="257"/>
      <c r="K405" s="85">
        <f t="shared" si="33"/>
        <v>0</v>
      </c>
    </row>
    <row r="406" spans="1:13" x14ac:dyDescent="0.2">
      <c r="A406" s="1360" t="s">
        <v>457</v>
      </c>
      <c r="B406" s="1361"/>
      <c r="C406" s="47" t="s">
        <v>458</v>
      </c>
      <c r="D406" s="48">
        <f>SUM(D399:D405)</f>
        <v>46856</v>
      </c>
      <c r="E406" s="1380">
        <f>SUM(E399:E405)</f>
        <v>49848</v>
      </c>
      <c r="F406" s="1381"/>
      <c r="G406" s="48">
        <f>SUM(G399:G405)</f>
        <v>49848</v>
      </c>
      <c r="H406" s="48">
        <f>SUM(H399:H405)</f>
        <v>52009</v>
      </c>
      <c r="I406" s="48">
        <f>SUM(I399:I405)</f>
        <v>52009</v>
      </c>
      <c r="J406" s="48">
        <f>SUM(J399:J405)</f>
        <v>49134</v>
      </c>
      <c r="K406" s="85">
        <f t="shared" si="33"/>
        <v>-2875</v>
      </c>
    </row>
    <row r="407" spans="1:13" ht="12.75" customHeight="1" x14ac:dyDescent="0.2">
      <c r="A407" s="1356">
        <v>230</v>
      </c>
      <c r="B407" s="1357"/>
      <c r="C407" s="45" t="s">
        <v>459</v>
      </c>
      <c r="D407" s="84"/>
      <c r="E407" s="1378"/>
      <c r="F407" s="1379"/>
      <c r="G407" s="84"/>
      <c r="H407" s="84"/>
      <c r="I407" s="84"/>
      <c r="J407" s="84"/>
      <c r="K407" s="85">
        <f t="shared" si="33"/>
        <v>0</v>
      </c>
    </row>
    <row r="408" spans="1:13" x14ac:dyDescent="0.2">
      <c r="A408" s="1356">
        <v>231</v>
      </c>
      <c r="B408" s="1357"/>
      <c r="C408" s="45" t="s">
        <v>460</v>
      </c>
      <c r="D408" s="665">
        <v>839</v>
      </c>
      <c r="E408" s="1390"/>
      <c r="F408" s="1391"/>
      <c r="G408" s="87">
        <f>E408</f>
        <v>0</v>
      </c>
      <c r="H408" s="87">
        <v>7262</v>
      </c>
      <c r="I408" s="665">
        <v>7262</v>
      </c>
      <c r="J408" s="665"/>
      <c r="K408" s="85">
        <f t="shared" si="33"/>
        <v>-7262</v>
      </c>
    </row>
    <row r="409" spans="1:13" x14ac:dyDescent="0.2">
      <c r="A409" s="1356">
        <v>232</v>
      </c>
      <c r="B409" s="1357"/>
      <c r="C409" s="45" t="s">
        <v>461</v>
      </c>
      <c r="D409" s="84"/>
      <c r="E409" s="1378"/>
      <c r="F409" s="1379"/>
      <c r="G409" s="84"/>
      <c r="H409" s="84"/>
      <c r="I409" s="84"/>
      <c r="J409" s="84"/>
      <c r="K409" s="85">
        <f t="shared" si="33"/>
        <v>0</v>
      </c>
    </row>
    <row r="410" spans="1:13" ht="22.5" x14ac:dyDescent="0.2">
      <c r="A410" s="1360" t="s">
        <v>462</v>
      </c>
      <c r="B410" s="1361"/>
      <c r="C410" s="49" t="s">
        <v>463</v>
      </c>
      <c r="D410" s="48">
        <f>SUM(D408:D409)</f>
        <v>839</v>
      </c>
      <c r="E410" s="1364">
        <f>SUM(E408:E409)</f>
        <v>0</v>
      </c>
      <c r="F410" s="1365"/>
      <c r="G410" s="48">
        <f>SUM(G408:G409)</f>
        <v>0</v>
      </c>
      <c r="H410" s="48">
        <f>SUM(H408:H409)</f>
        <v>7262</v>
      </c>
      <c r="I410" s="48">
        <f>SUM(I408:I409)</f>
        <v>7262</v>
      </c>
      <c r="J410" s="48">
        <f>SUM(J408:J409)</f>
        <v>0</v>
      </c>
      <c r="K410" s="85">
        <f t="shared" si="33"/>
        <v>-7262</v>
      </c>
    </row>
    <row r="411" spans="1:13" ht="15" customHeight="1" x14ac:dyDescent="0.2">
      <c r="A411" s="1356">
        <v>230</v>
      </c>
      <c r="B411" s="1357"/>
      <c r="C411" s="45" t="s">
        <v>459</v>
      </c>
      <c r="D411" s="84"/>
      <c r="E411" s="1378"/>
      <c r="F411" s="1379"/>
      <c r="G411" s="84"/>
      <c r="H411" s="84"/>
      <c r="I411" s="84"/>
      <c r="J411" s="84"/>
      <c r="K411" s="85">
        <f t="shared" si="33"/>
        <v>0</v>
      </c>
    </row>
    <row r="412" spans="1:13" x14ac:dyDescent="0.2">
      <c r="A412" s="1356">
        <v>231</v>
      </c>
      <c r="B412" s="1357"/>
      <c r="C412" s="45" t="s">
        <v>460</v>
      </c>
      <c r="D412" s="84"/>
      <c r="E412" s="1378"/>
      <c r="F412" s="1379"/>
      <c r="G412" s="84"/>
      <c r="H412" s="84">
        <v>54092</v>
      </c>
      <c r="I412" s="84">
        <v>54092</v>
      </c>
      <c r="J412" s="84">
        <v>51269</v>
      </c>
      <c r="K412" s="85">
        <f t="shared" si="33"/>
        <v>-2823</v>
      </c>
    </row>
    <row r="413" spans="1:13" x14ac:dyDescent="0.2">
      <c r="A413" s="1356">
        <v>232</v>
      </c>
      <c r="B413" s="1357"/>
      <c r="C413" s="45" t="s">
        <v>461</v>
      </c>
      <c r="D413" s="84"/>
      <c r="E413" s="1378"/>
      <c r="F413" s="1379"/>
      <c r="G413" s="84"/>
      <c r="H413" s="84"/>
      <c r="I413" s="84"/>
      <c r="J413" s="84"/>
      <c r="K413" s="85">
        <f t="shared" si="33"/>
        <v>0</v>
      </c>
    </row>
    <row r="414" spans="1:13" ht="22.5" x14ac:dyDescent="0.2">
      <c r="A414" s="1360" t="s">
        <v>462</v>
      </c>
      <c r="B414" s="1361"/>
      <c r="C414" s="51" t="s">
        <v>464</v>
      </c>
      <c r="D414" s="48"/>
      <c r="E414" s="1362"/>
      <c r="F414" s="1363"/>
      <c r="G414" s="48"/>
      <c r="H414" s="48">
        <f>SUM(H411:H413)</f>
        <v>54092</v>
      </c>
      <c r="I414" s="48">
        <f>SUM(I411:I413)</f>
        <v>54092</v>
      </c>
      <c r="J414" s="48">
        <f>SUM(J411:J413)</f>
        <v>51269</v>
      </c>
      <c r="K414" s="85">
        <f t="shared" si="33"/>
        <v>-2823</v>
      </c>
    </row>
    <row r="415" spans="1:13" ht="22.5" customHeight="1" x14ac:dyDescent="0.2">
      <c r="A415" s="1360" t="s">
        <v>465</v>
      </c>
      <c r="B415" s="1361"/>
      <c r="C415" s="52" t="s">
        <v>466</v>
      </c>
      <c r="D415" s="48">
        <f>D414+D410</f>
        <v>839</v>
      </c>
      <c r="E415" s="1392">
        <f>E414+E410</f>
        <v>0</v>
      </c>
      <c r="F415" s="1393"/>
      <c r="G415" s="48">
        <f>G410</f>
        <v>0</v>
      </c>
      <c r="H415" s="48">
        <f>H410+H414</f>
        <v>61354</v>
      </c>
      <c r="I415" s="48">
        <f>I410+I414</f>
        <v>61354</v>
      </c>
      <c r="J415" s="48">
        <f>J410</f>
        <v>0</v>
      </c>
      <c r="K415" s="85">
        <f t="shared" si="33"/>
        <v>-61354</v>
      </c>
    </row>
    <row r="416" spans="1:13" ht="12.75" customHeight="1" x14ac:dyDescent="0.2">
      <c r="A416" s="1366" t="s">
        <v>467</v>
      </c>
      <c r="B416" s="1367"/>
      <c r="C416" s="1368"/>
      <c r="D416" s="48">
        <f>D415+D406</f>
        <v>47695</v>
      </c>
      <c r="E416" s="1392">
        <f>E415+E406</f>
        <v>49848</v>
      </c>
      <c r="F416" s="1393"/>
      <c r="G416" s="48">
        <f>G415+G406</f>
        <v>49848</v>
      </c>
      <c r="H416" s="48">
        <f>H415+H406</f>
        <v>113363</v>
      </c>
      <c r="I416" s="48">
        <f>I415+I406</f>
        <v>113363</v>
      </c>
      <c r="J416" s="48">
        <f>J415+J406+J414</f>
        <v>100403</v>
      </c>
      <c r="K416" s="85">
        <f t="shared" si="33"/>
        <v>-12960</v>
      </c>
    </row>
    <row r="417" spans="1:15" ht="20.25" customHeight="1" x14ac:dyDescent="0.2">
      <c r="A417" s="1320" t="s">
        <v>468</v>
      </c>
      <c r="B417" s="1322"/>
      <c r="C417" s="54" t="s">
        <v>1104</v>
      </c>
      <c r="D417" s="1369" t="s">
        <v>469</v>
      </c>
      <c r="E417" s="1370"/>
      <c r="F417" s="1371"/>
      <c r="G417" s="55" t="s">
        <v>431</v>
      </c>
      <c r="H417" s="1372" t="s">
        <v>624</v>
      </c>
      <c r="I417" s="1373"/>
      <c r="J417" s="1374"/>
      <c r="K417" s="1375"/>
    </row>
    <row r="418" spans="1:15" ht="25.5" customHeight="1" x14ac:dyDescent="0.2">
      <c r="A418" s="1334"/>
      <c r="B418" s="1336"/>
      <c r="C418" s="56" t="s">
        <v>432</v>
      </c>
      <c r="D418" s="1334"/>
      <c r="E418" s="1335"/>
      <c r="F418" s="1336"/>
      <c r="G418" s="57" t="s">
        <v>432</v>
      </c>
      <c r="H418" s="41"/>
      <c r="I418" s="41"/>
      <c r="J418" s="1376"/>
      <c r="K418" s="1377"/>
    </row>
    <row r="419" spans="1:15" x14ac:dyDescent="0.2">
      <c r="A419" s="1334"/>
      <c r="B419" s="1336"/>
      <c r="C419" s="56" t="s">
        <v>433</v>
      </c>
      <c r="D419" s="1334"/>
      <c r="E419" s="1335"/>
      <c r="F419" s="1336"/>
      <c r="G419" s="57" t="s">
        <v>433</v>
      </c>
      <c r="H419" s="41"/>
      <c r="I419" s="41"/>
      <c r="J419" s="1376"/>
      <c r="K419" s="1377"/>
    </row>
    <row r="420" spans="1:15" x14ac:dyDescent="0.2">
      <c r="A420" s="81"/>
      <c r="B420" s="81"/>
      <c r="C420" s="92"/>
      <c r="D420" s="81"/>
      <c r="E420" s="81"/>
      <c r="F420" s="81"/>
      <c r="G420" s="82"/>
      <c r="H420" s="93"/>
      <c r="I420" s="93"/>
      <c r="J420" s="78"/>
      <c r="K420" s="78"/>
    </row>
    <row r="421" spans="1:15" x14ac:dyDescent="0.2">
      <c r="A421" s="81"/>
      <c r="B421" s="81"/>
      <c r="C421" s="92"/>
      <c r="D421" s="81"/>
      <c r="E421" s="81"/>
      <c r="F421" s="81"/>
      <c r="G421" s="82"/>
      <c r="H421" s="172"/>
      <c r="I421" s="172"/>
      <c r="J421" s="231"/>
      <c r="K421" s="231"/>
    </row>
    <row r="422" spans="1:15" x14ac:dyDescent="0.2">
      <c r="A422" s="81"/>
      <c r="B422" s="81"/>
      <c r="C422" s="92"/>
      <c r="D422" s="81"/>
      <c r="E422" s="81"/>
      <c r="F422" s="81"/>
      <c r="G422" s="82"/>
      <c r="H422" s="172"/>
      <c r="I422" s="172"/>
      <c r="J422" s="231"/>
      <c r="K422" s="231"/>
    </row>
    <row r="423" spans="1:15" x14ac:dyDescent="0.2">
      <c r="A423" s="81"/>
      <c r="B423" s="81"/>
      <c r="C423" s="92"/>
      <c r="D423" s="81"/>
      <c r="E423" s="81"/>
      <c r="F423" s="81"/>
      <c r="G423" s="82"/>
      <c r="H423" s="172"/>
      <c r="I423" s="172"/>
      <c r="J423" s="231"/>
      <c r="K423" s="231"/>
    </row>
    <row r="424" spans="1:15" x14ac:dyDescent="0.2">
      <c r="A424" s="81"/>
      <c r="B424" s="81"/>
      <c r="C424" s="92"/>
      <c r="D424" s="81"/>
      <c r="E424" s="81"/>
      <c r="F424" s="81"/>
      <c r="G424" s="82"/>
      <c r="H424" s="172"/>
      <c r="I424" s="172"/>
      <c r="J424" s="231"/>
      <c r="K424" s="231"/>
    </row>
    <row r="426" spans="1:15" ht="39" x14ac:dyDescent="0.2">
      <c r="A426" s="1329" t="s">
        <v>436</v>
      </c>
      <c r="B426" s="1331"/>
      <c r="C426" s="105" t="s">
        <v>625</v>
      </c>
      <c r="D426" s="1382"/>
      <c r="E426" s="1383"/>
      <c r="F426" s="1383"/>
      <c r="G426" s="1383"/>
      <c r="H426" s="1383"/>
      <c r="I426" s="1384"/>
      <c r="J426" s="106" t="s">
        <v>438</v>
      </c>
      <c r="K426" s="44" t="s">
        <v>439</v>
      </c>
    </row>
    <row r="427" spans="1:15" ht="19.5" x14ac:dyDescent="0.2">
      <c r="A427" s="1329" t="s">
        <v>440</v>
      </c>
      <c r="B427" s="1331"/>
      <c r="C427" s="105" t="s">
        <v>631</v>
      </c>
      <c r="D427" s="1385"/>
      <c r="E427" s="1386"/>
      <c r="F427" s="1386"/>
      <c r="G427" s="1386"/>
      <c r="H427" s="1386"/>
      <c r="I427" s="1387"/>
      <c r="J427" s="101" t="s">
        <v>441</v>
      </c>
      <c r="K427" s="44" t="s">
        <v>437</v>
      </c>
    </row>
    <row r="428" spans="1:15" ht="19.5" customHeight="1" x14ac:dyDescent="0.2">
      <c r="A428" s="1329" t="s">
        <v>442</v>
      </c>
      <c r="B428" s="1331"/>
      <c r="C428" s="42" t="s">
        <v>427</v>
      </c>
      <c r="D428" s="100" t="s">
        <v>443</v>
      </c>
      <c r="E428" s="1388" t="s">
        <v>444</v>
      </c>
      <c r="F428" s="1389"/>
      <c r="G428" s="100" t="s">
        <v>445</v>
      </c>
      <c r="H428" s="100" t="s">
        <v>446</v>
      </c>
      <c r="I428" s="100" t="s">
        <v>447</v>
      </c>
      <c r="J428" s="28" t="s">
        <v>448</v>
      </c>
      <c r="K428" s="27" t="s">
        <v>449</v>
      </c>
    </row>
    <row r="429" spans="1:15" ht="11.25" customHeight="1" x14ac:dyDescent="0.2">
      <c r="A429" s="1356">
        <v>600</v>
      </c>
      <c r="B429" s="1357"/>
      <c r="C429" s="45" t="s">
        <v>450</v>
      </c>
      <c r="D429" s="257">
        <v>8138</v>
      </c>
      <c r="E429" s="1390">
        <v>9027</v>
      </c>
      <c r="F429" s="1391"/>
      <c r="G429" s="257">
        <f>E429</f>
        <v>9027</v>
      </c>
      <c r="H429" s="257">
        <v>9027</v>
      </c>
      <c r="I429" s="257">
        <v>9027</v>
      </c>
      <c r="J429" s="257">
        <v>8555</v>
      </c>
      <c r="K429" s="85">
        <f>J429-I429</f>
        <v>-472</v>
      </c>
      <c r="O429" s="102" t="s">
        <v>597</v>
      </c>
    </row>
    <row r="430" spans="1:15" x14ac:dyDescent="0.2">
      <c r="A430" s="1356">
        <v>601</v>
      </c>
      <c r="B430" s="1357"/>
      <c r="C430" s="45" t="s">
        <v>451</v>
      </c>
      <c r="D430" s="257">
        <v>1273</v>
      </c>
      <c r="E430" s="1390">
        <v>1520</v>
      </c>
      <c r="F430" s="1391"/>
      <c r="G430" s="257">
        <f>E430</f>
        <v>1520</v>
      </c>
      <c r="H430" s="257">
        <v>1520</v>
      </c>
      <c r="I430" s="257">
        <v>1520</v>
      </c>
      <c r="J430" s="257">
        <v>1429</v>
      </c>
      <c r="K430" s="85">
        <f>J430-I430</f>
        <v>-91</v>
      </c>
      <c r="M430" s="415"/>
    </row>
    <row r="431" spans="1:15" x14ac:dyDescent="0.2">
      <c r="A431" s="1356">
        <v>602</v>
      </c>
      <c r="B431" s="1357"/>
      <c r="C431" s="45" t="s">
        <v>452</v>
      </c>
      <c r="D431" s="257">
        <v>2431</v>
      </c>
      <c r="E431" s="1390">
        <v>3869</v>
      </c>
      <c r="F431" s="1391"/>
      <c r="G431" s="257">
        <f>E431</f>
        <v>3869</v>
      </c>
      <c r="H431" s="257">
        <v>3869</v>
      </c>
      <c r="I431" s="257">
        <v>3869</v>
      </c>
      <c r="J431" s="257">
        <v>3853</v>
      </c>
      <c r="K431" s="85">
        <f>J431-I431</f>
        <v>-16</v>
      </c>
      <c r="L431" s="102"/>
    </row>
    <row r="432" spans="1:15" x14ac:dyDescent="0.2">
      <c r="A432" s="1356">
        <v>603</v>
      </c>
      <c r="B432" s="1357"/>
      <c r="C432" s="45" t="s">
        <v>453</v>
      </c>
      <c r="D432" s="77"/>
      <c r="E432" s="1378"/>
      <c r="F432" s="1379"/>
      <c r="G432" s="77"/>
      <c r="H432" s="77"/>
      <c r="I432" s="77"/>
      <c r="J432" s="77"/>
      <c r="K432" s="85">
        <f>J432-I432</f>
        <v>0</v>
      </c>
    </row>
    <row r="433" spans="1:11" x14ac:dyDescent="0.2">
      <c r="A433" s="1356">
        <v>604</v>
      </c>
      <c r="B433" s="1357"/>
      <c r="C433" s="45" t="s">
        <v>454</v>
      </c>
      <c r="D433" s="77"/>
      <c r="E433" s="1323"/>
      <c r="F433" s="1325"/>
      <c r="G433" s="77"/>
      <c r="H433" s="77"/>
      <c r="I433" s="77"/>
      <c r="J433" s="77"/>
      <c r="K433" s="85">
        <f>J433-I433</f>
        <v>0</v>
      </c>
    </row>
    <row r="434" spans="1:11" x14ac:dyDescent="0.2">
      <c r="A434" s="1356">
        <v>605</v>
      </c>
      <c r="B434" s="1357"/>
      <c r="C434" s="45" t="s">
        <v>455</v>
      </c>
      <c r="D434" s="77"/>
      <c r="E434" s="1323"/>
      <c r="F434" s="1325"/>
      <c r="G434" s="77"/>
      <c r="H434" s="77"/>
      <c r="I434" s="77"/>
      <c r="J434" s="77"/>
      <c r="K434" s="85">
        <f t="shared" ref="K434:K446" si="34">J434-I434</f>
        <v>0</v>
      </c>
    </row>
    <row r="435" spans="1:11" x14ac:dyDescent="0.2">
      <c r="A435" s="1356">
        <v>606</v>
      </c>
      <c r="B435" s="1357"/>
      <c r="C435" s="45" t="s">
        <v>456</v>
      </c>
      <c r="D435" s="257"/>
      <c r="E435" s="1323"/>
      <c r="F435" s="1325"/>
      <c r="G435" s="77"/>
      <c r="H435" s="257"/>
      <c r="I435" s="257"/>
      <c r="J435" s="257"/>
      <c r="K435" s="85">
        <f t="shared" si="34"/>
        <v>0</v>
      </c>
    </row>
    <row r="436" spans="1:11" x14ac:dyDescent="0.2">
      <c r="A436" s="1360" t="s">
        <v>457</v>
      </c>
      <c r="B436" s="1361"/>
      <c r="C436" s="47" t="s">
        <v>458</v>
      </c>
      <c r="D436" s="48">
        <f>SUM(D429:D435)</f>
        <v>11842</v>
      </c>
      <c r="E436" s="1380">
        <f>SUM(E429:F435)</f>
        <v>14416</v>
      </c>
      <c r="F436" s="1381"/>
      <c r="G436" s="48">
        <f>SUM(G429:G435)</f>
        <v>14416</v>
      </c>
      <c r="H436" s="48">
        <f>SUM(H429:H435)</f>
        <v>14416</v>
      </c>
      <c r="I436" s="48">
        <f>SUM(I429:I435)</f>
        <v>14416</v>
      </c>
      <c r="J436" s="48">
        <f>SUM(J429:J435)</f>
        <v>13837</v>
      </c>
      <c r="K436" s="85">
        <f t="shared" si="34"/>
        <v>-579</v>
      </c>
    </row>
    <row r="437" spans="1:11" ht="12.75" customHeight="1" x14ac:dyDescent="0.2">
      <c r="A437" s="1356">
        <v>230</v>
      </c>
      <c r="B437" s="1357"/>
      <c r="C437" s="45" t="s">
        <v>459</v>
      </c>
      <c r="D437" s="84"/>
      <c r="E437" s="1323"/>
      <c r="F437" s="1325"/>
      <c r="G437" s="84"/>
      <c r="H437" s="84"/>
      <c r="I437" s="84"/>
      <c r="J437" s="84"/>
      <c r="K437" s="85">
        <f t="shared" si="34"/>
        <v>0</v>
      </c>
    </row>
    <row r="438" spans="1:11" x14ac:dyDescent="0.2">
      <c r="A438" s="1356">
        <v>231</v>
      </c>
      <c r="B438" s="1357"/>
      <c r="C438" s="45" t="s">
        <v>460</v>
      </c>
      <c r="D438" s="87"/>
      <c r="E438" s="1390">
        <v>2200</v>
      </c>
      <c r="F438" s="1391"/>
      <c r="G438" s="87">
        <f>E438</f>
        <v>2200</v>
      </c>
      <c r="H438" s="1094">
        <v>2200</v>
      </c>
      <c r="I438" s="1094">
        <v>2200</v>
      </c>
      <c r="J438" s="898"/>
      <c r="K438" s="85">
        <f t="shared" si="34"/>
        <v>-2200</v>
      </c>
    </row>
    <row r="439" spans="1:11" x14ac:dyDescent="0.2">
      <c r="A439" s="1356">
        <v>232</v>
      </c>
      <c r="B439" s="1357"/>
      <c r="C439" s="45" t="s">
        <v>461</v>
      </c>
      <c r="D439" s="84"/>
      <c r="E439" s="1323"/>
      <c r="F439" s="1325"/>
      <c r="G439" s="84"/>
      <c r="H439" s="84"/>
      <c r="I439" s="84"/>
      <c r="J439" s="84"/>
      <c r="K439" s="85">
        <f t="shared" si="34"/>
        <v>0</v>
      </c>
    </row>
    <row r="440" spans="1:11" ht="22.5" x14ac:dyDescent="0.2">
      <c r="A440" s="1360" t="s">
        <v>462</v>
      </c>
      <c r="B440" s="1361"/>
      <c r="C440" s="49" t="s">
        <v>463</v>
      </c>
      <c r="D440" s="48">
        <f>SUM(D437:D439)</f>
        <v>0</v>
      </c>
      <c r="E440" s="1396">
        <f>SUM(E438:E439)</f>
        <v>2200</v>
      </c>
      <c r="F440" s="1397"/>
      <c r="G440" s="48">
        <f>SUM(G437:G439)</f>
        <v>2200</v>
      </c>
      <c r="H440" s="48">
        <f>SUM(H438:H439)</f>
        <v>2200</v>
      </c>
      <c r="I440" s="48">
        <f>SUM(I437:I439)</f>
        <v>2200</v>
      </c>
      <c r="J440" s="48">
        <f>SUM(J438:J439)</f>
        <v>0</v>
      </c>
      <c r="K440" s="85">
        <f t="shared" si="34"/>
        <v>-2200</v>
      </c>
    </row>
    <row r="441" spans="1:11" ht="22.5" customHeight="1" x14ac:dyDescent="0.2">
      <c r="A441" s="1356">
        <v>230</v>
      </c>
      <c r="B441" s="1357"/>
      <c r="C441" s="45" t="s">
        <v>459</v>
      </c>
      <c r="D441" s="84"/>
      <c r="E441" s="1323"/>
      <c r="F441" s="1325"/>
      <c r="G441" s="84"/>
      <c r="H441" s="84"/>
      <c r="I441" s="84"/>
      <c r="J441" s="84"/>
      <c r="K441" s="85">
        <f t="shared" si="34"/>
        <v>0</v>
      </c>
    </row>
    <row r="442" spans="1:11" x14ac:dyDescent="0.2">
      <c r="A442" s="1356">
        <v>231</v>
      </c>
      <c r="B442" s="1357"/>
      <c r="C442" s="45" t="s">
        <v>460</v>
      </c>
      <c r="D442" s="84"/>
      <c r="E442" s="1323"/>
      <c r="F442" s="1325"/>
      <c r="G442" s="84"/>
      <c r="H442" s="87">
        <v>4062</v>
      </c>
      <c r="I442" s="87">
        <f>H442</f>
        <v>4062</v>
      </c>
      <c r="J442" s="87">
        <v>4062</v>
      </c>
      <c r="K442" s="85">
        <f t="shared" si="34"/>
        <v>0</v>
      </c>
    </row>
    <row r="443" spans="1:11" x14ac:dyDescent="0.2">
      <c r="A443" s="1356">
        <v>232</v>
      </c>
      <c r="B443" s="1357"/>
      <c r="C443" s="45" t="s">
        <v>461</v>
      </c>
      <c r="D443" s="84"/>
      <c r="E443" s="1323"/>
      <c r="F443" s="1325"/>
      <c r="G443" s="84"/>
      <c r="H443" s="84"/>
      <c r="I443" s="84"/>
      <c r="J443" s="84"/>
      <c r="K443" s="85">
        <f t="shared" si="34"/>
        <v>0</v>
      </c>
    </row>
    <row r="444" spans="1:11" ht="22.5" x14ac:dyDescent="0.2">
      <c r="A444" s="1360" t="s">
        <v>462</v>
      </c>
      <c r="B444" s="1361"/>
      <c r="C444" s="51" t="s">
        <v>464</v>
      </c>
      <c r="D444" s="48">
        <f>D441+D442+D443</f>
        <v>0</v>
      </c>
      <c r="E444" s="1362"/>
      <c r="F444" s="1363"/>
      <c r="G444" s="48"/>
      <c r="H444" s="48">
        <f>H442</f>
        <v>4062</v>
      </c>
      <c r="I444" s="48">
        <f>I442</f>
        <v>4062</v>
      </c>
      <c r="J444" s="48">
        <f>J442</f>
        <v>4062</v>
      </c>
      <c r="K444" s="85">
        <f t="shared" si="34"/>
        <v>0</v>
      </c>
    </row>
    <row r="445" spans="1:11" ht="22.5" customHeight="1" x14ac:dyDescent="0.2">
      <c r="A445" s="1360" t="s">
        <v>465</v>
      </c>
      <c r="B445" s="1361"/>
      <c r="C445" s="52" t="s">
        <v>466</v>
      </c>
      <c r="D445" s="48">
        <f>D444+D440</f>
        <v>0</v>
      </c>
      <c r="E445" s="1392">
        <f>E440</f>
        <v>2200</v>
      </c>
      <c r="F445" s="1393"/>
      <c r="G445" s="48">
        <f>G440</f>
        <v>2200</v>
      </c>
      <c r="H445" s="48">
        <f>H440+H444</f>
        <v>6262</v>
      </c>
      <c r="I445" s="48">
        <f t="shared" ref="I445:J445" si="35">I440+I444</f>
        <v>6262</v>
      </c>
      <c r="J445" s="48">
        <f t="shared" si="35"/>
        <v>4062</v>
      </c>
      <c r="K445" s="85">
        <f t="shared" si="34"/>
        <v>-2200</v>
      </c>
    </row>
    <row r="446" spans="1:11" ht="12.75" customHeight="1" x14ac:dyDescent="0.2">
      <c r="A446" s="1366" t="s">
        <v>467</v>
      </c>
      <c r="B446" s="1367"/>
      <c r="C446" s="1368"/>
      <c r="D446" s="48">
        <f>D436+D445</f>
        <v>11842</v>
      </c>
      <c r="E446" s="1392">
        <f>E445+E436</f>
        <v>16616</v>
      </c>
      <c r="F446" s="1393"/>
      <c r="G446" s="48">
        <f>G445+G436</f>
        <v>16616</v>
      </c>
      <c r="H446" s="48">
        <f>H445+H436</f>
        <v>20678</v>
      </c>
      <c r="I446" s="48">
        <f t="shared" ref="I446:J446" si="36">I445+I436</f>
        <v>20678</v>
      </c>
      <c r="J446" s="48">
        <f t="shared" si="36"/>
        <v>17899</v>
      </c>
      <c r="K446" s="85">
        <f t="shared" si="34"/>
        <v>-2779</v>
      </c>
    </row>
    <row r="447" spans="1:11" ht="21.75" customHeight="1" x14ac:dyDescent="0.2">
      <c r="A447" s="1320" t="s">
        <v>468</v>
      </c>
      <c r="B447" s="1322"/>
      <c r="C447" s="54" t="s">
        <v>1197</v>
      </c>
      <c r="D447" s="1369" t="s">
        <v>469</v>
      </c>
      <c r="E447" s="1370"/>
      <c r="F447" s="1371"/>
      <c r="G447" s="55" t="s">
        <v>431</v>
      </c>
      <c r="H447" s="1372" t="s">
        <v>624</v>
      </c>
      <c r="I447" s="1373"/>
      <c r="J447" s="1374"/>
      <c r="K447" s="1375"/>
    </row>
    <row r="448" spans="1:11" ht="22.5" customHeight="1" x14ac:dyDescent="0.2">
      <c r="A448" s="1334"/>
      <c r="B448" s="1336"/>
      <c r="C448" s="56" t="s">
        <v>432</v>
      </c>
      <c r="D448" s="1334"/>
      <c r="E448" s="1335"/>
      <c r="F448" s="1336"/>
      <c r="G448" s="57" t="s">
        <v>432</v>
      </c>
      <c r="H448" s="41"/>
      <c r="I448" s="41"/>
      <c r="J448" s="1376"/>
      <c r="K448" s="1377"/>
    </row>
    <row r="449" spans="1:15" x14ac:dyDescent="0.2">
      <c r="A449" s="1334"/>
      <c r="B449" s="1336"/>
      <c r="C449" s="56" t="s">
        <v>433</v>
      </c>
      <c r="D449" s="1334"/>
      <c r="E449" s="1335"/>
      <c r="F449" s="1336"/>
      <c r="G449" s="57" t="s">
        <v>433</v>
      </c>
      <c r="H449" s="41"/>
      <c r="I449" s="41"/>
      <c r="J449" s="1376"/>
      <c r="K449" s="1377"/>
    </row>
    <row r="450" spans="1:15" x14ac:dyDescent="0.2">
      <c r="A450" s="81"/>
      <c r="B450" s="81"/>
      <c r="C450" s="92"/>
      <c r="D450" s="81"/>
      <c r="E450" s="81"/>
      <c r="F450" s="81"/>
      <c r="G450" s="82"/>
      <c r="H450" s="93"/>
      <c r="I450" s="93"/>
      <c r="J450" s="78"/>
      <c r="K450" s="78"/>
    </row>
    <row r="451" spans="1:15" x14ac:dyDescent="0.2">
      <c r="A451" s="81"/>
      <c r="B451" s="81"/>
      <c r="C451" s="92"/>
      <c r="D451" s="81"/>
      <c r="E451" s="81"/>
      <c r="F451" s="81"/>
      <c r="G451" s="82"/>
      <c r="H451" s="93"/>
      <c r="I451" s="93"/>
      <c r="J451" s="78"/>
      <c r="K451" s="78"/>
    </row>
    <row r="452" spans="1:15" x14ac:dyDescent="0.2">
      <c r="A452" s="81"/>
      <c r="B452" s="81"/>
      <c r="C452" s="92"/>
      <c r="D452" s="81"/>
      <c r="E452" s="81"/>
      <c r="F452" s="81"/>
      <c r="G452" s="82"/>
      <c r="H452" s="172"/>
      <c r="I452" s="172"/>
      <c r="J452" s="231"/>
      <c r="K452" s="231"/>
    </row>
    <row r="453" spans="1:15" x14ac:dyDescent="0.2">
      <c r="A453" s="986"/>
      <c r="B453" s="986"/>
      <c r="C453" s="92"/>
      <c r="D453" s="986"/>
      <c r="E453" s="986"/>
      <c r="F453" s="986"/>
      <c r="G453" s="82"/>
      <c r="H453" s="987"/>
      <c r="I453" s="987"/>
      <c r="J453" s="984"/>
      <c r="K453" s="984"/>
    </row>
    <row r="454" spans="1:15" x14ac:dyDescent="0.2">
      <c r="A454" s="81"/>
      <c r="B454" s="81"/>
      <c r="C454" s="92"/>
      <c r="D454" s="81"/>
      <c r="E454" s="81"/>
      <c r="F454" s="81"/>
      <c r="G454" s="82"/>
      <c r="H454" s="172"/>
      <c r="I454" s="172"/>
      <c r="J454" s="231"/>
      <c r="K454" s="231"/>
    </row>
    <row r="456" spans="1:15" ht="39" x14ac:dyDescent="0.2">
      <c r="A456" s="1329" t="s">
        <v>436</v>
      </c>
      <c r="B456" s="1331"/>
      <c r="C456" s="105" t="s">
        <v>625</v>
      </c>
      <c r="D456" s="1382"/>
      <c r="E456" s="1383"/>
      <c r="F456" s="1383"/>
      <c r="G456" s="1383"/>
      <c r="H456" s="1383"/>
      <c r="I456" s="1384"/>
      <c r="J456" s="106" t="s">
        <v>438</v>
      </c>
      <c r="K456" s="44" t="s">
        <v>439</v>
      </c>
    </row>
    <row r="457" spans="1:15" ht="19.5" x14ac:dyDescent="0.2">
      <c r="A457" s="1329" t="s">
        <v>440</v>
      </c>
      <c r="B457" s="1331"/>
      <c r="C457" s="105" t="s">
        <v>632</v>
      </c>
      <c r="D457" s="1385"/>
      <c r="E457" s="1386"/>
      <c r="F457" s="1386"/>
      <c r="G457" s="1386"/>
      <c r="H457" s="1386"/>
      <c r="I457" s="1387"/>
      <c r="J457" s="101" t="s">
        <v>441</v>
      </c>
      <c r="K457" s="44" t="s">
        <v>437</v>
      </c>
    </row>
    <row r="458" spans="1:15" ht="19.5" customHeight="1" x14ac:dyDescent="0.2">
      <c r="A458" s="1329" t="s">
        <v>442</v>
      </c>
      <c r="B458" s="1331"/>
      <c r="C458" s="42" t="s">
        <v>427</v>
      </c>
      <c r="D458" s="100" t="s">
        <v>443</v>
      </c>
      <c r="E458" s="1388" t="s">
        <v>444</v>
      </c>
      <c r="F458" s="1389"/>
      <c r="G458" s="100" t="s">
        <v>445</v>
      </c>
      <c r="H458" s="100" t="s">
        <v>446</v>
      </c>
      <c r="I458" s="100" t="s">
        <v>447</v>
      </c>
      <c r="J458" s="28" t="s">
        <v>448</v>
      </c>
      <c r="K458" s="27" t="s">
        <v>449</v>
      </c>
    </row>
    <row r="459" spans="1:15" ht="14.25" customHeight="1" x14ac:dyDescent="0.2">
      <c r="A459" s="1356">
        <v>600</v>
      </c>
      <c r="B459" s="1357"/>
      <c r="C459" s="45" t="s">
        <v>450</v>
      </c>
      <c r="D459" s="257">
        <v>3149</v>
      </c>
      <c r="E459" s="1390"/>
      <c r="F459" s="1391"/>
      <c r="G459" s="257">
        <v>3702</v>
      </c>
      <c r="H459" s="257">
        <v>4312</v>
      </c>
      <c r="I459" s="257">
        <v>4312</v>
      </c>
      <c r="J459" s="257">
        <v>3830</v>
      </c>
      <c r="K459" s="85">
        <f>J459-I459</f>
        <v>-482</v>
      </c>
      <c r="O459" t="s">
        <v>597</v>
      </c>
    </row>
    <row r="460" spans="1:15" x14ac:dyDescent="0.2">
      <c r="A460" s="1356">
        <v>601</v>
      </c>
      <c r="B460" s="1357"/>
      <c r="C460" s="45" t="s">
        <v>451</v>
      </c>
      <c r="D460" s="257">
        <v>526</v>
      </c>
      <c r="E460" s="1390"/>
      <c r="F460" s="1391"/>
      <c r="G460" s="257">
        <v>618</v>
      </c>
      <c r="H460" s="257">
        <v>724</v>
      </c>
      <c r="I460" s="257">
        <v>724</v>
      </c>
      <c r="J460" s="257">
        <v>597</v>
      </c>
      <c r="K460" s="85">
        <f t="shared" ref="K460:K476" si="37">J460-I460</f>
        <v>-127</v>
      </c>
    </row>
    <row r="461" spans="1:15" x14ac:dyDescent="0.2">
      <c r="A461" s="1356">
        <v>602</v>
      </c>
      <c r="B461" s="1357"/>
      <c r="C461" s="45" t="s">
        <v>452</v>
      </c>
      <c r="D461" s="257">
        <v>98</v>
      </c>
      <c r="E461" s="1390"/>
      <c r="F461" s="1391"/>
      <c r="G461" s="257"/>
      <c r="H461" s="257">
        <v>19</v>
      </c>
      <c r="I461" s="257">
        <v>19</v>
      </c>
      <c r="J461" s="257">
        <v>16</v>
      </c>
      <c r="K461" s="85">
        <f t="shared" si="37"/>
        <v>-3</v>
      </c>
    </row>
    <row r="462" spans="1:15" x14ac:dyDescent="0.2">
      <c r="A462" s="1356">
        <v>603</v>
      </c>
      <c r="B462" s="1357"/>
      <c r="C462" s="45" t="s">
        <v>453</v>
      </c>
      <c r="D462" s="257"/>
      <c r="E462" s="1394"/>
      <c r="F462" s="1395"/>
      <c r="G462" s="257"/>
      <c r="H462" s="257"/>
      <c r="I462" s="257"/>
      <c r="J462" s="257"/>
      <c r="K462" s="85">
        <f t="shared" si="37"/>
        <v>0</v>
      </c>
    </row>
    <row r="463" spans="1:15" x14ac:dyDescent="0.2">
      <c r="A463" s="1356">
        <v>604</v>
      </c>
      <c r="B463" s="1357"/>
      <c r="C463" s="45" t="s">
        <v>454</v>
      </c>
      <c r="D463" s="257"/>
      <c r="E463" s="1394"/>
      <c r="F463" s="1395"/>
      <c r="G463" s="257"/>
      <c r="H463" s="257"/>
      <c r="I463" s="257"/>
      <c r="J463" s="257"/>
      <c r="K463" s="85">
        <f t="shared" si="37"/>
        <v>0</v>
      </c>
    </row>
    <row r="464" spans="1:15" x14ac:dyDescent="0.2">
      <c r="A464" s="1356">
        <v>605</v>
      </c>
      <c r="B464" s="1357"/>
      <c r="C464" s="45" t="s">
        <v>455</v>
      </c>
      <c r="D464" s="77"/>
      <c r="E464" s="1323"/>
      <c r="F464" s="1325"/>
      <c r="G464" s="77"/>
      <c r="H464" s="257"/>
      <c r="I464" s="257"/>
      <c r="J464" s="257"/>
      <c r="K464" s="85">
        <f t="shared" si="37"/>
        <v>0</v>
      </c>
    </row>
    <row r="465" spans="1:11" x14ac:dyDescent="0.2">
      <c r="A465" s="1356">
        <v>606</v>
      </c>
      <c r="B465" s="1357"/>
      <c r="C465" s="45" t="s">
        <v>456</v>
      </c>
      <c r="D465" s="257"/>
      <c r="E465" s="1323"/>
      <c r="F465" s="1325"/>
      <c r="G465" s="77"/>
      <c r="H465" s="257"/>
      <c r="I465" s="257"/>
      <c r="J465" s="257"/>
      <c r="K465" s="85">
        <f t="shared" si="37"/>
        <v>0</v>
      </c>
    </row>
    <row r="466" spans="1:11" x14ac:dyDescent="0.2">
      <c r="A466" s="1360" t="s">
        <v>457</v>
      </c>
      <c r="B466" s="1361"/>
      <c r="C466" s="47" t="s">
        <v>458</v>
      </c>
      <c r="D466" s="48">
        <f>SUM(D459:D465)</f>
        <v>3773</v>
      </c>
      <c r="E466" s="1380">
        <f>SUM(E459:E465)</f>
        <v>0</v>
      </c>
      <c r="F466" s="1381"/>
      <c r="G466" s="48">
        <f>SUM(G459:G465)</f>
        <v>4320</v>
      </c>
      <c r="H466" s="48">
        <f>SUM(H459:H465)</f>
        <v>5055</v>
      </c>
      <c r="I466" s="48">
        <f>SUM(I459:I465)</f>
        <v>5055</v>
      </c>
      <c r="J466" s="48">
        <f>SUM(J459:J465)</f>
        <v>4443</v>
      </c>
      <c r="K466" s="85">
        <f t="shared" si="37"/>
        <v>-612</v>
      </c>
    </row>
    <row r="467" spans="1:11" ht="12.75" customHeight="1" x14ac:dyDescent="0.2">
      <c r="A467" s="1356">
        <v>230</v>
      </c>
      <c r="B467" s="1357"/>
      <c r="C467" s="45" t="s">
        <v>459</v>
      </c>
      <c r="D467" s="84"/>
      <c r="E467" s="1323"/>
      <c r="F467" s="1325"/>
      <c r="G467" s="84"/>
      <c r="H467" s="84"/>
      <c r="I467" s="84"/>
      <c r="J467" s="84"/>
      <c r="K467" s="85">
        <f t="shared" si="37"/>
        <v>0</v>
      </c>
    </row>
    <row r="468" spans="1:11" x14ac:dyDescent="0.2">
      <c r="A468" s="1356">
        <v>231</v>
      </c>
      <c r="B468" s="1357"/>
      <c r="C468" s="45" t="s">
        <v>460</v>
      </c>
      <c r="D468" s="87"/>
      <c r="E468" s="1323"/>
      <c r="F468" s="1325"/>
      <c r="G468" s="87"/>
      <c r="H468" s="87"/>
      <c r="I468" s="87"/>
      <c r="J468" s="87"/>
      <c r="K468" s="85">
        <f t="shared" si="37"/>
        <v>0</v>
      </c>
    </row>
    <row r="469" spans="1:11" x14ac:dyDescent="0.2">
      <c r="A469" s="1356">
        <v>232</v>
      </c>
      <c r="B469" s="1357"/>
      <c r="C469" s="45" t="s">
        <v>461</v>
      </c>
      <c r="D469" s="84"/>
      <c r="E469" s="1323"/>
      <c r="F469" s="1325"/>
      <c r="G469" s="84"/>
      <c r="H469" s="84"/>
      <c r="I469" s="84"/>
      <c r="J469" s="84"/>
      <c r="K469" s="85">
        <f t="shared" si="37"/>
        <v>0</v>
      </c>
    </row>
    <row r="470" spans="1:11" ht="22.5" x14ac:dyDescent="0.2">
      <c r="A470" s="1360" t="s">
        <v>462</v>
      </c>
      <c r="B470" s="1361"/>
      <c r="C470" s="49" t="s">
        <v>463</v>
      </c>
      <c r="D470" s="48"/>
      <c r="E470" s="1362"/>
      <c r="F470" s="1363"/>
      <c r="G470" s="48"/>
      <c r="H470" s="48"/>
      <c r="I470" s="48"/>
      <c r="J470" s="48"/>
      <c r="K470" s="85">
        <f t="shared" si="37"/>
        <v>0</v>
      </c>
    </row>
    <row r="471" spans="1:11" ht="22.5" customHeight="1" x14ac:dyDescent="0.2">
      <c r="A471" s="1356">
        <v>230</v>
      </c>
      <c r="B471" s="1357"/>
      <c r="C471" s="45" t="s">
        <v>459</v>
      </c>
      <c r="D471" s="84"/>
      <c r="E471" s="1323"/>
      <c r="F471" s="1325"/>
      <c r="G471" s="84"/>
      <c r="H471" s="84"/>
      <c r="I471" s="84"/>
      <c r="J471" s="84"/>
      <c r="K471" s="85">
        <f t="shared" si="37"/>
        <v>0</v>
      </c>
    </row>
    <row r="472" spans="1:11" x14ac:dyDescent="0.2">
      <c r="A472" s="1356">
        <v>231</v>
      </c>
      <c r="B472" s="1357"/>
      <c r="C472" s="45" t="s">
        <v>460</v>
      </c>
      <c r="D472" s="84"/>
      <c r="E472" s="1323"/>
      <c r="F472" s="1325"/>
      <c r="G472" s="84"/>
      <c r="H472" s="84"/>
      <c r="I472" s="84"/>
      <c r="J472" s="84"/>
      <c r="K472" s="85">
        <f t="shared" si="37"/>
        <v>0</v>
      </c>
    </row>
    <row r="473" spans="1:11" x14ac:dyDescent="0.2">
      <c r="A473" s="1356">
        <v>232</v>
      </c>
      <c r="B473" s="1357"/>
      <c r="C473" s="45" t="s">
        <v>461</v>
      </c>
      <c r="D473" s="84"/>
      <c r="E473" s="1323"/>
      <c r="F473" s="1325"/>
      <c r="G473" s="84"/>
      <c r="H473" s="84"/>
      <c r="I473" s="84"/>
      <c r="J473" s="84"/>
      <c r="K473" s="85">
        <f t="shared" si="37"/>
        <v>0</v>
      </c>
    </row>
    <row r="474" spans="1:11" ht="22.5" x14ac:dyDescent="0.2">
      <c r="A474" s="1360" t="s">
        <v>462</v>
      </c>
      <c r="B474" s="1361"/>
      <c r="C474" s="51" t="s">
        <v>464</v>
      </c>
      <c r="D474" s="48"/>
      <c r="E474" s="1362"/>
      <c r="F474" s="1363"/>
      <c r="G474" s="48"/>
      <c r="H474" s="48"/>
      <c r="I474" s="48"/>
      <c r="J474" s="48"/>
      <c r="K474" s="85">
        <f t="shared" si="37"/>
        <v>0</v>
      </c>
    </row>
    <row r="475" spans="1:11" ht="22.5" customHeight="1" x14ac:dyDescent="0.2">
      <c r="A475" s="1360" t="s">
        <v>465</v>
      </c>
      <c r="B475" s="1361"/>
      <c r="C475" s="52" t="s">
        <v>466</v>
      </c>
      <c r="D475" s="48"/>
      <c r="E475" s="1392">
        <f>E470</f>
        <v>0</v>
      </c>
      <c r="F475" s="1393"/>
      <c r="G475" s="48"/>
      <c r="H475" s="48"/>
      <c r="I475" s="48"/>
      <c r="J475" s="48"/>
      <c r="K475" s="85">
        <f t="shared" si="37"/>
        <v>0</v>
      </c>
    </row>
    <row r="476" spans="1:11" ht="12.75" customHeight="1" x14ac:dyDescent="0.2">
      <c r="A476" s="1366" t="s">
        <v>467</v>
      </c>
      <c r="B476" s="1367"/>
      <c r="C476" s="1368"/>
      <c r="D476" s="48">
        <f>D475+D466</f>
        <v>3773</v>
      </c>
      <c r="E476" s="1392">
        <f>E475+E466</f>
        <v>0</v>
      </c>
      <c r="F476" s="1393"/>
      <c r="G476" s="48">
        <f>G466</f>
        <v>4320</v>
      </c>
      <c r="H476" s="48">
        <f>H466</f>
        <v>5055</v>
      </c>
      <c r="I476" s="48">
        <f>I466+I475</f>
        <v>5055</v>
      </c>
      <c r="J476" s="48">
        <f>J466+J475</f>
        <v>4443</v>
      </c>
      <c r="K476" s="85">
        <f t="shared" si="37"/>
        <v>-612</v>
      </c>
    </row>
    <row r="477" spans="1:11" ht="20.25" customHeight="1" x14ac:dyDescent="0.2">
      <c r="A477" s="1320" t="s">
        <v>468</v>
      </c>
      <c r="B477" s="1322"/>
      <c r="C477" s="54" t="s">
        <v>1198</v>
      </c>
      <c r="D477" s="1369" t="s">
        <v>469</v>
      </c>
      <c r="E477" s="1370"/>
      <c r="F477" s="1371"/>
      <c r="G477" s="55" t="s">
        <v>431</v>
      </c>
      <c r="H477" s="1372" t="s">
        <v>624</v>
      </c>
      <c r="I477" s="1373"/>
      <c r="J477" s="1374"/>
      <c r="K477" s="1375"/>
    </row>
    <row r="478" spans="1:11" ht="22.5" customHeight="1" x14ac:dyDescent="0.2">
      <c r="A478" s="1334"/>
      <c r="B478" s="1336"/>
      <c r="C478" s="56" t="s">
        <v>432</v>
      </c>
      <c r="D478" s="1334"/>
      <c r="E478" s="1335"/>
      <c r="F478" s="1336"/>
      <c r="G478" s="57" t="s">
        <v>432</v>
      </c>
      <c r="H478" s="41"/>
      <c r="I478" s="41"/>
      <c r="J478" s="1376"/>
      <c r="K478" s="1377"/>
    </row>
    <row r="479" spans="1:11" x14ac:dyDescent="0.2">
      <c r="A479" s="1334"/>
      <c r="B479" s="1336"/>
      <c r="C479" s="56" t="s">
        <v>433</v>
      </c>
      <c r="D479" s="1334"/>
      <c r="E479" s="1335"/>
      <c r="F479" s="1336"/>
      <c r="G479" s="57" t="s">
        <v>433</v>
      </c>
      <c r="H479" s="41"/>
      <c r="I479" s="41"/>
      <c r="J479" s="1376"/>
      <c r="K479" s="1377"/>
    </row>
    <row r="480" spans="1:11" x14ac:dyDescent="0.2">
      <c r="A480" s="81"/>
      <c r="B480" s="81"/>
      <c r="C480" s="92"/>
      <c r="D480" s="81"/>
      <c r="E480" s="81"/>
      <c r="F480" s="81"/>
      <c r="G480" s="82"/>
      <c r="H480" s="93"/>
      <c r="I480" s="93"/>
      <c r="J480" s="78"/>
      <c r="K480" s="78"/>
    </row>
    <row r="481" spans="1:15" x14ac:dyDescent="0.2">
      <c r="A481" s="81"/>
      <c r="B481" s="81"/>
      <c r="C481" s="92"/>
      <c r="D481" s="81"/>
      <c r="E481" s="81"/>
      <c r="F481" s="81"/>
      <c r="G481" s="82"/>
      <c r="H481" s="93"/>
      <c r="I481" s="93"/>
      <c r="J481" s="78"/>
      <c r="K481" s="78"/>
    </row>
    <row r="485" spans="1:15" ht="39" x14ac:dyDescent="0.2">
      <c r="A485" s="1329" t="s">
        <v>436</v>
      </c>
      <c r="B485" s="1331"/>
      <c r="C485" s="105" t="s">
        <v>625</v>
      </c>
      <c r="D485" s="1382"/>
      <c r="E485" s="1383"/>
      <c r="F485" s="1383"/>
      <c r="G485" s="1383"/>
      <c r="H485" s="1383"/>
      <c r="I485" s="1384"/>
      <c r="J485" s="106" t="s">
        <v>438</v>
      </c>
      <c r="K485" s="44" t="s">
        <v>439</v>
      </c>
    </row>
    <row r="486" spans="1:15" ht="19.5" x14ac:dyDescent="0.2">
      <c r="A486" s="1329" t="s">
        <v>440</v>
      </c>
      <c r="B486" s="1331"/>
      <c r="C486" s="105" t="s">
        <v>638</v>
      </c>
      <c r="D486" s="1385"/>
      <c r="E486" s="1386"/>
      <c r="F486" s="1386"/>
      <c r="G486" s="1386"/>
      <c r="H486" s="1386"/>
      <c r="I486" s="1387"/>
      <c r="J486" s="111" t="s">
        <v>441</v>
      </c>
      <c r="K486" s="44" t="s">
        <v>437</v>
      </c>
    </row>
    <row r="487" spans="1:15" ht="19.5" customHeight="1" x14ac:dyDescent="0.2">
      <c r="A487" s="1329" t="s">
        <v>442</v>
      </c>
      <c r="B487" s="1331"/>
      <c r="C487" s="42" t="s">
        <v>427</v>
      </c>
      <c r="D487" s="110" t="s">
        <v>443</v>
      </c>
      <c r="E487" s="1388" t="s">
        <v>444</v>
      </c>
      <c r="F487" s="1389"/>
      <c r="G487" s="110" t="s">
        <v>445</v>
      </c>
      <c r="H487" s="110" t="s">
        <v>446</v>
      </c>
      <c r="I487" s="110" t="s">
        <v>447</v>
      </c>
      <c r="J487" s="28" t="s">
        <v>448</v>
      </c>
      <c r="K487" s="27" t="s">
        <v>449</v>
      </c>
    </row>
    <row r="488" spans="1:15" ht="12" customHeight="1" x14ac:dyDescent="0.2">
      <c r="A488" s="1356">
        <v>600</v>
      </c>
      <c r="B488" s="1357"/>
      <c r="C488" s="45" t="s">
        <v>450</v>
      </c>
      <c r="D488" s="257">
        <v>4556</v>
      </c>
      <c r="E488" s="1390">
        <v>4890</v>
      </c>
      <c r="F488" s="1391"/>
      <c r="G488" s="257">
        <f>E488</f>
        <v>4890</v>
      </c>
      <c r="H488" s="257">
        <v>5090</v>
      </c>
      <c r="I488" s="257">
        <v>5090</v>
      </c>
      <c r="J488" s="257">
        <v>4863</v>
      </c>
      <c r="K488" s="85">
        <f>J488-I488</f>
        <v>-227</v>
      </c>
      <c r="M488" s="415"/>
      <c r="O488" t="s">
        <v>597</v>
      </c>
    </row>
    <row r="489" spans="1:15" x14ac:dyDescent="0.2">
      <c r="A489" s="1356">
        <v>601</v>
      </c>
      <c r="B489" s="1357"/>
      <c r="C489" s="45" t="s">
        <v>451</v>
      </c>
      <c r="D489" s="257">
        <v>758</v>
      </c>
      <c r="E489" s="1390">
        <v>870</v>
      </c>
      <c r="F489" s="1391"/>
      <c r="G489" s="257">
        <f t="shared" ref="G489:G490" si="38">E489</f>
        <v>870</v>
      </c>
      <c r="H489" s="257">
        <v>870</v>
      </c>
      <c r="I489" s="257">
        <v>870</v>
      </c>
      <c r="J489" s="257">
        <v>818</v>
      </c>
      <c r="K489" s="85">
        <f t="shared" ref="K489:K490" si="39">J489-I489</f>
        <v>-52</v>
      </c>
      <c r="M489" s="415"/>
    </row>
    <row r="490" spans="1:15" x14ac:dyDescent="0.2">
      <c r="A490" s="1356">
        <v>602</v>
      </c>
      <c r="B490" s="1357"/>
      <c r="C490" s="45" t="s">
        <v>452</v>
      </c>
      <c r="D490" s="257">
        <v>528</v>
      </c>
      <c r="E490" s="1390">
        <v>2130</v>
      </c>
      <c r="F490" s="1391"/>
      <c r="G490" s="257">
        <f t="shared" si="38"/>
        <v>2130</v>
      </c>
      <c r="H490" s="257">
        <v>3030</v>
      </c>
      <c r="I490" s="257">
        <v>3030</v>
      </c>
      <c r="J490" s="257">
        <v>2800</v>
      </c>
      <c r="K490" s="85">
        <f t="shared" si="39"/>
        <v>-230</v>
      </c>
      <c r="L490" t="s">
        <v>1037</v>
      </c>
      <c r="M490" s="415"/>
    </row>
    <row r="491" spans="1:15" x14ac:dyDescent="0.2">
      <c r="A491" s="1356">
        <v>603</v>
      </c>
      <c r="B491" s="1357"/>
      <c r="C491" s="45" t="s">
        <v>453</v>
      </c>
      <c r="D491" s="257"/>
      <c r="E491" s="1394"/>
      <c r="F491" s="1395"/>
      <c r="G491" s="257"/>
      <c r="H491" s="257"/>
      <c r="I491" s="257"/>
      <c r="J491" s="257"/>
      <c r="K491" s="85"/>
    </row>
    <row r="492" spans="1:15" x14ac:dyDescent="0.2">
      <c r="A492" s="1356">
        <v>604</v>
      </c>
      <c r="B492" s="1357"/>
      <c r="C492" s="45" t="s">
        <v>454</v>
      </c>
      <c r="D492" s="77"/>
      <c r="E492" s="1323"/>
      <c r="F492" s="1325"/>
      <c r="G492" s="77"/>
      <c r="H492" s="77"/>
      <c r="I492" s="77"/>
      <c r="J492" s="77"/>
      <c r="K492" s="85"/>
    </row>
    <row r="493" spans="1:15" x14ac:dyDescent="0.2">
      <c r="A493" s="1356">
        <v>605</v>
      </c>
      <c r="B493" s="1357"/>
      <c r="C493" s="45" t="s">
        <v>455</v>
      </c>
      <c r="D493" s="77"/>
      <c r="E493" s="1323"/>
      <c r="F493" s="1325"/>
      <c r="G493" s="77"/>
      <c r="H493" s="77"/>
      <c r="I493" s="77"/>
      <c r="J493" s="77"/>
      <c r="K493" s="85"/>
    </row>
    <row r="494" spans="1:15" x14ac:dyDescent="0.2">
      <c r="A494" s="1356">
        <v>606</v>
      </c>
      <c r="B494" s="1357"/>
      <c r="C494" s="45" t="s">
        <v>456</v>
      </c>
      <c r="D494" s="257">
        <v>115988</v>
      </c>
      <c r="E494" s="1390"/>
      <c r="F494" s="1391"/>
      <c r="G494" s="257">
        <v>16844</v>
      </c>
      <c r="H494" s="257">
        <v>118095</v>
      </c>
      <c r="I494" s="257">
        <v>118095</v>
      </c>
      <c r="J494" s="257">
        <v>116983</v>
      </c>
      <c r="K494" s="85">
        <f>J494-I494</f>
        <v>-1112</v>
      </c>
    </row>
    <row r="495" spans="1:15" x14ac:dyDescent="0.2">
      <c r="A495" s="1360" t="s">
        <v>457</v>
      </c>
      <c r="B495" s="1361"/>
      <c r="C495" s="47" t="s">
        <v>458</v>
      </c>
      <c r="D495" s="48">
        <f>SUM(D488:D494)</f>
        <v>121830</v>
      </c>
      <c r="E495" s="1380">
        <f>SUM(E488:E494)</f>
        <v>7890</v>
      </c>
      <c r="F495" s="1381"/>
      <c r="G495" s="48">
        <f>SUM(G488:G494)</f>
        <v>24734</v>
      </c>
      <c r="H495" s="48">
        <f>SUM(H488:H494)</f>
        <v>127085</v>
      </c>
      <c r="I495" s="48">
        <f>SUM(I488:I494)</f>
        <v>127085</v>
      </c>
      <c r="J495" s="48">
        <f>SUM(J488:J494)</f>
        <v>125464</v>
      </c>
      <c r="K495" s="85">
        <f t="shared" ref="K495:K505" si="40">J495-I495</f>
        <v>-1621</v>
      </c>
    </row>
    <row r="496" spans="1:15" ht="12.75" customHeight="1" x14ac:dyDescent="0.2">
      <c r="A496" s="1356">
        <v>230</v>
      </c>
      <c r="B496" s="1357"/>
      <c r="C496" s="45" t="s">
        <v>459</v>
      </c>
      <c r="D496" s="84"/>
      <c r="E496" s="1323"/>
      <c r="F496" s="1325"/>
      <c r="G496" s="84"/>
      <c r="H496" s="84"/>
      <c r="I496" s="84"/>
      <c r="J496" s="84"/>
      <c r="K496" s="85">
        <f t="shared" si="40"/>
        <v>0</v>
      </c>
    </row>
    <row r="497" spans="1:11" x14ac:dyDescent="0.2">
      <c r="A497" s="1356">
        <v>231</v>
      </c>
      <c r="B497" s="1357"/>
      <c r="C497" s="45" t="s">
        <v>460</v>
      </c>
      <c r="D497" s="87"/>
      <c r="E497" s="1323"/>
      <c r="F497" s="1325"/>
      <c r="G497" s="87"/>
      <c r="H497" s="87"/>
      <c r="I497" s="87"/>
      <c r="J497" s="87"/>
      <c r="K497" s="85">
        <f t="shared" si="40"/>
        <v>0</v>
      </c>
    </row>
    <row r="498" spans="1:11" x14ac:dyDescent="0.2">
      <c r="A498" s="1356">
        <v>232</v>
      </c>
      <c r="B498" s="1357"/>
      <c r="C498" s="45" t="s">
        <v>461</v>
      </c>
      <c r="D498" s="84"/>
      <c r="E498" s="1323"/>
      <c r="F498" s="1325"/>
      <c r="G498" s="84"/>
      <c r="H498" s="84"/>
      <c r="I498" s="84"/>
      <c r="J498" s="84"/>
      <c r="K498" s="85">
        <f t="shared" si="40"/>
        <v>0</v>
      </c>
    </row>
    <row r="499" spans="1:11" ht="22.5" x14ac:dyDescent="0.2">
      <c r="A499" s="1360" t="s">
        <v>462</v>
      </c>
      <c r="B499" s="1361"/>
      <c r="C499" s="49" t="s">
        <v>463</v>
      </c>
      <c r="D499" s="48"/>
      <c r="E499" s="1362"/>
      <c r="F499" s="1363"/>
      <c r="G499" s="48"/>
      <c r="H499" s="48"/>
      <c r="I499" s="48"/>
      <c r="J499" s="48"/>
      <c r="K499" s="85">
        <f t="shared" si="40"/>
        <v>0</v>
      </c>
    </row>
    <row r="500" spans="1:11" ht="22.5" customHeight="1" x14ac:dyDescent="0.2">
      <c r="A500" s="1356">
        <v>230</v>
      </c>
      <c r="B500" s="1357"/>
      <c r="C500" s="45" t="s">
        <v>459</v>
      </c>
      <c r="D500" s="84"/>
      <c r="E500" s="1323"/>
      <c r="F500" s="1325"/>
      <c r="G500" s="84"/>
      <c r="H500" s="84"/>
      <c r="I500" s="84"/>
      <c r="J500" s="84"/>
      <c r="K500" s="85">
        <f t="shared" si="40"/>
        <v>0</v>
      </c>
    </row>
    <row r="501" spans="1:11" x14ac:dyDescent="0.2">
      <c r="A501" s="1356">
        <v>231</v>
      </c>
      <c r="B501" s="1357"/>
      <c r="C501" s="45" t="s">
        <v>460</v>
      </c>
      <c r="D501" s="84"/>
      <c r="E501" s="1323"/>
      <c r="F501" s="1325"/>
      <c r="G501" s="84"/>
      <c r="H501" s="84"/>
      <c r="I501" s="84"/>
      <c r="J501" s="84"/>
      <c r="K501" s="85">
        <f t="shared" si="40"/>
        <v>0</v>
      </c>
    </row>
    <row r="502" spans="1:11" x14ac:dyDescent="0.2">
      <c r="A502" s="1356">
        <v>232</v>
      </c>
      <c r="B502" s="1357"/>
      <c r="C502" s="45" t="s">
        <v>461</v>
      </c>
      <c r="D502" s="84"/>
      <c r="E502" s="1323"/>
      <c r="F502" s="1325"/>
      <c r="G502" s="84"/>
      <c r="H502" s="84"/>
      <c r="I502" s="84"/>
      <c r="J502" s="84"/>
      <c r="K502" s="85">
        <f t="shared" si="40"/>
        <v>0</v>
      </c>
    </row>
    <row r="503" spans="1:11" ht="22.5" x14ac:dyDescent="0.2">
      <c r="A503" s="1360" t="s">
        <v>462</v>
      </c>
      <c r="B503" s="1361"/>
      <c r="C503" s="51" t="s">
        <v>464</v>
      </c>
      <c r="D503" s="48"/>
      <c r="E503" s="1362"/>
      <c r="F503" s="1363"/>
      <c r="G503" s="48"/>
      <c r="H503" s="48"/>
      <c r="I503" s="48"/>
      <c r="J503" s="48"/>
      <c r="K503" s="85">
        <f t="shared" si="40"/>
        <v>0</v>
      </c>
    </row>
    <row r="504" spans="1:11" ht="22.5" customHeight="1" x14ac:dyDescent="0.2">
      <c r="A504" s="1360" t="s">
        <v>465</v>
      </c>
      <c r="B504" s="1361"/>
      <c r="C504" s="52" t="s">
        <v>466</v>
      </c>
      <c r="D504" s="48"/>
      <c r="E504" s="1392"/>
      <c r="F504" s="1393"/>
      <c r="G504" s="48"/>
      <c r="H504" s="48"/>
      <c r="I504" s="48"/>
      <c r="J504" s="48"/>
      <c r="K504" s="85">
        <f t="shared" si="40"/>
        <v>0</v>
      </c>
    </row>
    <row r="505" spans="1:11" ht="12.75" customHeight="1" x14ac:dyDescent="0.2">
      <c r="A505" s="1366" t="s">
        <v>467</v>
      </c>
      <c r="B505" s="1367"/>
      <c r="C505" s="1368"/>
      <c r="D505" s="48">
        <f>D495</f>
        <v>121830</v>
      </c>
      <c r="E505" s="1392">
        <f>E495+E504</f>
        <v>7890</v>
      </c>
      <c r="F505" s="1393"/>
      <c r="G505" s="48">
        <f>G495+G504</f>
        <v>24734</v>
      </c>
      <c r="H505" s="48">
        <f>H495+H504</f>
        <v>127085</v>
      </c>
      <c r="I505" s="48">
        <f>I495+I504</f>
        <v>127085</v>
      </c>
      <c r="J505" s="48">
        <f>J495+J504</f>
        <v>125464</v>
      </c>
      <c r="K505" s="85">
        <f t="shared" si="40"/>
        <v>-1621</v>
      </c>
    </row>
    <row r="506" spans="1:11" ht="21.75" customHeight="1" x14ac:dyDescent="0.2">
      <c r="A506" s="1320" t="s">
        <v>468</v>
      </c>
      <c r="B506" s="1322"/>
      <c r="C506" s="54" t="s">
        <v>1104</v>
      </c>
      <c r="D506" s="1369" t="s">
        <v>469</v>
      </c>
      <c r="E506" s="1370"/>
      <c r="F506" s="1371"/>
      <c r="G506" s="55" t="s">
        <v>431</v>
      </c>
      <c r="H506" s="1372" t="s">
        <v>624</v>
      </c>
      <c r="I506" s="1373"/>
      <c r="J506" s="1374"/>
      <c r="K506" s="1375"/>
    </row>
    <row r="507" spans="1:11" ht="12.75" customHeight="1" x14ac:dyDescent="0.2">
      <c r="A507" s="1334"/>
      <c r="B507" s="1336"/>
      <c r="C507" s="56" t="s">
        <v>432</v>
      </c>
      <c r="D507" s="1334"/>
      <c r="E507" s="1335"/>
      <c r="F507" s="1336"/>
      <c r="G507" s="57" t="s">
        <v>432</v>
      </c>
      <c r="H507" s="41"/>
      <c r="I507" s="41"/>
      <c r="J507" s="1376"/>
      <c r="K507" s="1377"/>
    </row>
    <row r="508" spans="1:11" x14ac:dyDescent="0.2">
      <c r="A508" s="1334"/>
      <c r="B508" s="1336"/>
      <c r="C508" s="56" t="s">
        <v>433</v>
      </c>
      <c r="D508" s="1334"/>
      <c r="E508" s="1335"/>
      <c r="F508" s="1336"/>
      <c r="G508" s="57" t="s">
        <v>433</v>
      </c>
      <c r="H508" s="41"/>
      <c r="I508" s="41"/>
      <c r="J508" s="1376"/>
      <c r="K508" s="1377"/>
    </row>
    <row r="515" spans="1:15" ht="39" x14ac:dyDescent="0.2">
      <c r="A515" s="1329" t="s">
        <v>436</v>
      </c>
      <c r="B515" s="1331"/>
      <c r="C515" s="105" t="s">
        <v>625</v>
      </c>
      <c r="D515" s="1382"/>
      <c r="E515" s="1383"/>
      <c r="F515" s="1383"/>
      <c r="G515" s="1383"/>
      <c r="H515" s="1383"/>
      <c r="I515" s="1384"/>
      <c r="J515" s="106" t="s">
        <v>438</v>
      </c>
      <c r="K515" s="44" t="s">
        <v>439</v>
      </c>
    </row>
    <row r="516" spans="1:15" ht="19.5" x14ac:dyDescent="0.2">
      <c r="A516" s="1329" t="s">
        <v>440</v>
      </c>
      <c r="B516" s="1331"/>
      <c r="C516" s="230" t="s">
        <v>647</v>
      </c>
      <c r="D516" s="1385"/>
      <c r="E516" s="1386"/>
      <c r="F516" s="1386"/>
      <c r="G516" s="1386"/>
      <c r="H516" s="1386"/>
      <c r="I516" s="1387"/>
      <c r="J516" s="179" t="s">
        <v>441</v>
      </c>
      <c r="K516" s="44" t="s">
        <v>437</v>
      </c>
    </row>
    <row r="517" spans="1:15" ht="19.5" customHeight="1" x14ac:dyDescent="0.2">
      <c r="A517" s="1329" t="s">
        <v>442</v>
      </c>
      <c r="B517" s="1331"/>
      <c r="C517" s="42" t="s">
        <v>427</v>
      </c>
      <c r="D517" s="176" t="s">
        <v>443</v>
      </c>
      <c r="E517" s="1388" t="s">
        <v>444</v>
      </c>
      <c r="F517" s="1389"/>
      <c r="G517" s="176" t="s">
        <v>445</v>
      </c>
      <c r="H517" s="176" t="s">
        <v>446</v>
      </c>
      <c r="I517" s="176" t="s">
        <v>447</v>
      </c>
      <c r="J517" s="28" t="s">
        <v>448</v>
      </c>
      <c r="K517" s="27" t="s">
        <v>449</v>
      </c>
    </row>
    <row r="518" spans="1:15" ht="12" customHeight="1" x14ac:dyDescent="0.2">
      <c r="A518" s="1356">
        <v>600</v>
      </c>
      <c r="B518" s="1357"/>
      <c r="C518" s="45" t="s">
        <v>450</v>
      </c>
      <c r="D518" s="257">
        <v>1296</v>
      </c>
      <c r="E518" s="1390">
        <v>1576</v>
      </c>
      <c r="F518" s="1391"/>
      <c r="G518" s="257">
        <f>E518</f>
        <v>1576</v>
      </c>
      <c r="H518" s="257">
        <v>1636</v>
      </c>
      <c r="I518" s="257">
        <v>1636</v>
      </c>
      <c r="J518" s="257">
        <v>1571</v>
      </c>
      <c r="K518" s="85">
        <f>J518-I518</f>
        <v>-65</v>
      </c>
      <c r="M518" s="415"/>
      <c r="O518" t="s">
        <v>597</v>
      </c>
    </row>
    <row r="519" spans="1:15" x14ac:dyDescent="0.2">
      <c r="A519" s="1356">
        <v>601</v>
      </c>
      <c r="B519" s="1357"/>
      <c r="C519" s="45" t="s">
        <v>451</v>
      </c>
      <c r="D519" s="257">
        <v>216</v>
      </c>
      <c r="E519" s="1390">
        <v>290</v>
      </c>
      <c r="F519" s="1391"/>
      <c r="G519" s="257">
        <f t="shared" ref="G519:G520" si="41">E519</f>
        <v>290</v>
      </c>
      <c r="H519" s="257">
        <f t="shared" ref="H519:H520" si="42">G519</f>
        <v>290</v>
      </c>
      <c r="I519" s="257">
        <v>290</v>
      </c>
      <c r="J519" s="257">
        <v>262</v>
      </c>
      <c r="K519" s="85">
        <f>J519-I519</f>
        <v>-28</v>
      </c>
      <c r="M519" s="415"/>
    </row>
    <row r="520" spans="1:15" x14ac:dyDescent="0.2">
      <c r="A520" s="1356">
        <v>602</v>
      </c>
      <c r="B520" s="1357"/>
      <c r="C520" s="45" t="s">
        <v>452</v>
      </c>
      <c r="D520" s="257">
        <v>402</v>
      </c>
      <c r="E520" s="1390">
        <v>600</v>
      </c>
      <c r="F520" s="1391"/>
      <c r="G520" s="257">
        <f t="shared" si="41"/>
        <v>600</v>
      </c>
      <c r="H520" s="257">
        <f t="shared" si="42"/>
        <v>600</v>
      </c>
      <c r="I520" s="257">
        <v>600</v>
      </c>
      <c r="J520" s="257">
        <v>597</v>
      </c>
      <c r="K520" s="85">
        <f>J520-I520</f>
        <v>-3</v>
      </c>
      <c r="L520" s="102"/>
      <c r="M520" s="415"/>
    </row>
    <row r="521" spans="1:15" x14ac:dyDescent="0.2">
      <c r="A521" s="1356">
        <v>603</v>
      </c>
      <c r="B521" s="1357"/>
      <c r="C521" s="45" t="s">
        <v>453</v>
      </c>
      <c r="D521" s="257"/>
      <c r="E521" s="1394"/>
      <c r="F521" s="1395"/>
      <c r="G521" s="257"/>
      <c r="H521" s="257"/>
      <c r="I521" s="257"/>
      <c r="J521" s="257"/>
      <c r="K521" s="85"/>
    </row>
    <row r="522" spans="1:15" x14ac:dyDescent="0.2">
      <c r="A522" s="1356">
        <v>604</v>
      </c>
      <c r="B522" s="1357"/>
      <c r="C522" s="45" t="s">
        <v>454</v>
      </c>
      <c r="D522" s="257"/>
      <c r="E522" s="1394"/>
      <c r="F522" s="1395"/>
      <c r="G522" s="257"/>
      <c r="H522" s="257"/>
      <c r="I522" s="257"/>
      <c r="J522" s="257"/>
      <c r="K522" s="85"/>
    </row>
    <row r="523" spans="1:15" x14ac:dyDescent="0.2">
      <c r="A523" s="1356">
        <v>605</v>
      </c>
      <c r="B523" s="1357"/>
      <c r="C523" s="45" t="s">
        <v>455</v>
      </c>
      <c r="D523" s="77"/>
      <c r="E523" s="1323"/>
      <c r="F523" s="1325"/>
      <c r="G523" s="77"/>
      <c r="H523" s="77"/>
      <c r="I523" s="77"/>
      <c r="J523" s="77"/>
      <c r="K523" s="85"/>
    </row>
    <row r="524" spans="1:15" x14ac:dyDescent="0.2">
      <c r="A524" s="1356">
        <v>606</v>
      </c>
      <c r="B524" s="1357"/>
      <c r="C524" s="45" t="s">
        <v>456</v>
      </c>
      <c r="D524" s="257"/>
      <c r="E524" s="1378"/>
      <c r="F524" s="1379"/>
      <c r="G524" s="77"/>
      <c r="H524" s="257"/>
      <c r="I524" s="257"/>
      <c r="J524" s="257"/>
      <c r="K524" s="85">
        <f>J524-I524</f>
        <v>0</v>
      </c>
    </row>
    <row r="525" spans="1:15" x14ac:dyDescent="0.2">
      <c r="A525" s="1360" t="s">
        <v>457</v>
      </c>
      <c r="B525" s="1361"/>
      <c r="C525" s="47" t="s">
        <v>458</v>
      </c>
      <c r="D525" s="48">
        <f>SUM(D518:D524)</f>
        <v>1914</v>
      </c>
      <c r="E525" s="1380">
        <f>SUM(E518:E524)</f>
        <v>2466</v>
      </c>
      <c r="F525" s="1381"/>
      <c r="G525" s="48">
        <f>SUM(G518:G524)</f>
        <v>2466</v>
      </c>
      <c r="H525" s="48">
        <f>SUM(H518:H524)</f>
        <v>2526</v>
      </c>
      <c r="I525" s="48">
        <f>SUM(I518:I524)</f>
        <v>2526</v>
      </c>
      <c r="J525" s="48">
        <f>SUM(J518:J524)</f>
        <v>2430</v>
      </c>
      <c r="K525" s="85">
        <f t="shared" ref="K525:K535" si="43">J525-I525</f>
        <v>-96</v>
      </c>
    </row>
    <row r="526" spans="1:15" ht="12.75" customHeight="1" x14ac:dyDescent="0.2">
      <c r="A526" s="1356">
        <v>230</v>
      </c>
      <c r="B526" s="1357"/>
      <c r="C526" s="45" t="s">
        <v>459</v>
      </c>
      <c r="D526" s="84"/>
      <c r="E526" s="1323"/>
      <c r="F526" s="1325"/>
      <c r="G526" s="84"/>
      <c r="H526" s="84"/>
      <c r="I526" s="84"/>
      <c r="J526" s="84"/>
      <c r="K526" s="85">
        <f t="shared" si="43"/>
        <v>0</v>
      </c>
    </row>
    <row r="527" spans="1:15" x14ac:dyDescent="0.2">
      <c r="A527" s="1356">
        <v>231</v>
      </c>
      <c r="B527" s="1357"/>
      <c r="C527" s="45" t="s">
        <v>460</v>
      </c>
      <c r="D527" s="1094">
        <v>894</v>
      </c>
      <c r="E527" s="1394"/>
      <c r="F527" s="1395"/>
      <c r="G527" s="87"/>
      <c r="H527" s="1094">
        <v>229</v>
      </c>
      <c r="I527" s="1094">
        <v>229</v>
      </c>
      <c r="J527" s="1094"/>
      <c r="K527" s="85">
        <f t="shared" si="43"/>
        <v>-229</v>
      </c>
    </row>
    <row r="528" spans="1:15" x14ac:dyDescent="0.2">
      <c r="A528" s="1356">
        <v>232</v>
      </c>
      <c r="B528" s="1357"/>
      <c r="C528" s="45" t="s">
        <v>461</v>
      </c>
      <c r="D528" s="84"/>
      <c r="E528" s="1323"/>
      <c r="F528" s="1325"/>
      <c r="G528" s="84"/>
      <c r="H528" s="84"/>
      <c r="I528" s="84"/>
      <c r="J528" s="84"/>
      <c r="K528" s="85">
        <f t="shared" si="43"/>
        <v>0</v>
      </c>
    </row>
    <row r="529" spans="1:11" ht="22.5" x14ac:dyDescent="0.2">
      <c r="A529" s="1360" t="s">
        <v>462</v>
      </c>
      <c r="B529" s="1361"/>
      <c r="C529" s="49" t="s">
        <v>463</v>
      </c>
      <c r="D529" s="48">
        <f>SUM(D526:D528)</f>
        <v>894</v>
      </c>
      <c r="E529" s="1362"/>
      <c r="F529" s="1363"/>
      <c r="G529" s="48"/>
      <c r="H529" s="48">
        <f>SUM(H526:H528)</f>
        <v>229</v>
      </c>
      <c r="I529" s="48">
        <f>SUM(I526:I528)</f>
        <v>229</v>
      </c>
      <c r="J529" s="48">
        <f>SUM(J526:J528)</f>
        <v>0</v>
      </c>
      <c r="K529" s="85">
        <f t="shared" si="43"/>
        <v>-229</v>
      </c>
    </row>
    <row r="530" spans="1:11" ht="22.5" customHeight="1" x14ac:dyDescent="0.2">
      <c r="A530" s="1356">
        <v>230</v>
      </c>
      <c r="B530" s="1357"/>
      <c r="C530" s="45" t="s">
        <v>459</v>
      </c>
      <c r="D530" s="84"/>
      <c r="E530" s="1323"/>
      <c r="F530" s="1325"/>
      <c r="G530" s="84"/>
      <c r="H530" s="84"/>
      <c r="I530" s="84"/>
      <c r="J530" s="84"/>
      <c r="K530" s="85">
        <f t="shared" si="43"/>
        <v>0</v>
      </c>
    </row>
    <row r="531" spans="1:11" x14ac:dyDescent="0.2">
      <c r="A531" s="1356">
        <v>231</v>
      </c>
      <c r="B531" s="1357"/>
      <c r="C531" s="45" t="s">
        <v>460</v>
      </c>
      <c r="D531" s="84"/>
      <c r="E531" s="1323"/>
      <c r="F531" s="1325"/>
      <c r="G531" s="84"/>
      <c r="H531" s="84"/>
      <c r="I531" s="84"/>
      <c r="J531" s="84"/>
      <c r="K531" s="85">
        <f t="shared" si="43"/>
        <v>0</v>
      </c>
    </row>
    <row r="532" spans="1:11" x14ac:dyDescent="0.2">
      <c r="A532" s="1356">
        <v>232</v>
      </c>
      <c r="B532" s="1357"/>
      <c r="C532" s="45" t="s">
        <v>461</v>
      </c>
      <c r="D532" s="84"/>
      <c r="E532" s="1323"/>
      <c r="F532" s="1325"/>
      <c r="G532" s="84"/>
      <c r="H532" s="84"/>
      <c r="I532" s="84"/>
      <c r="J532" s="84"/>
      <c r="K532" s="85">
        <f t="shared" si="43"/>
        <v>0</v>
      </c>
    </row>
    <row r="533" spans="1:11" ht="22.5" x14ac:dyDescent="0.2">
      <c r="A533" s="1360" t="s">
        <v>462</v>
      </c>
      <c r="B533" s="1361"/>
      <c r="C533" s="51" t="s">
        <v>464</v>
      </c>
      <c r="D533" s="48"/>
      <c r="E533" s="1362"/>
      <c r="F533" s="1363"/>
      <c r="G533" s="48"/>
      <c r="H533" s="48"/>
      <c r="I533" s="48"/>
      <c r="J533" s="48"/>
      <c r="K533" s="85">
        <f t="shared" si="43"/>
        <v>0</v>
      </c>
    </row>
    <row r="534" spans="1:11" ht="22.5" customHeight="1" x14ac:dyDescent="0.2">
      <c r="A534" s="1360" t="s">
        <v>465</v>
      </c>
      <c r="B534" s="1361"/>
      <c r="C534" s="52" t="s">
        <v>466</v>
      </c>
      <c r="D534" s="48"/>
      <c r="E534" s="1392"/>
      <c r="F534" s="1393"/>
      <c r="G534" s="48"/>
      <c r="H534" s="48">
        <f>H529+H533</f>
        <v>229</v>
      </c>
      <c r="I534" s="48">
        <f>I529+I533</f>
        <v>229</v>
      </c>
      <c r="J534" s="48">
        <f>J529+J533</f>
        <v>0</v>
      </c>
      <c r="K534" s="85">
        <f t="shared" si="43"/>
        <v>-229</v>
      </c>
    </row>
    <row r="535" spans="1:11" ht="12.75" customHeight="1" x14ac:dyDescent="0.2">
      <c r="A535" s="1366" t="s">
        <v>467</v>
      </c>
      <c r="B535" s="1367"/>
      <c r="C535" s="1368"/>
      <c r="D535" s="48">
        <f>D525+D527</f>
        <v>2808</v>
      </c>
      <c r="E535" s="1392">
        <f>E525+E534</f>
        <v>2466</v>
      </c>
      <c r="F535" s="1393"/>
      <c r="G535" s="48">
        <f>G525+G534</f>
        <v>2466</v>
      </c>
      <c r="H535" s="48">
        <f>H525+H534</f>
        <v>2755</v>
      </c>
      <c r="I535" s="48">
        <f>I534+I525</f>
        <v>2755</v>
      </c>
      <c r="J535" s="48">
        <f>J534+J525</f>
        <v>2430</v>
      </c>
      <c r="K535" s="85">
        <f t="shared" si="43"/>
        <v>-325</v>
      </c>
    </row>
    <row r="536" spans="1:11" ht="20.25" customHeight="1" x14ac:dyDescent="0.2">
      <c r="A536" s="1320" t="s">
        <v>468</v>
      </c>
      <c r="B536" s="1322"/>
      <c r="C536" s="54" t="s">
        <v>1104</v>
      </c>
      <c r="D536" s="1369" t="s">
        <v>469</v>
      </c>
      <c r="E536" s="1370"/>
      <c r="F536" s="1371"/>
      <c r="G536" s="55" t="s">
        <v>431</v>
      </c>
      <c r="H536" s="1372" t="s">
        <v>624</v>
      </c>
      <c r="I536" s="1373"/>
      <c r="J536" s="1374"/>
      <c r="K536" s="1375"/>
    </row>
    <row r="537" spans="1:11" ht="12.75" customHeight="1" x14ac:dyDescent="0.2">
      <c r="A537" s="1334"/>
      <c r="B537" s="1336"/>
      <c r="C537" s="56" t="s">
        <v>432</v>
      </c>
      <c r="D537" s="1334"/>
      <c r="E537" s="1335"/>
      <c r="F537" s="1336"/>
      <c r="G537" s="57" t="s">
        <v>432</v>
      </c>
      <c r="H537" s="41"/>
      <c r="I537" s="41"/>
      <c r="J537" s="1376"/>
      <c r="K537" s="1377"/>
    </row>
    <row r="538" spans="1:11" x14ac:dyDescent="0.2">
      <c r="A538" s="1334"/>
      <c r="B538" s="1336"/>
      <c r="C538" s="56" t="s">
        <v>433</v>
      </c>
      <c r="D538" s="1334"/>
      <c r="E538" s="1335"/>
      <c r="F538" s="1336"/>
      <c r="G538" s="57" t="s">
        <v>433</v>
      </c>
      <c r="H538" s="41"/>
      <c r="I538" s="41"/>
      <c r="J538" s="1376"/>
      <c r="K538" s="1377"/>
    </row>
    <row r="545" spans="1:14" ht="39" x14ac:dyDescent="0.2">
      <c r="A545" s="1329" t="s">
        <v>436</v>
      </c>
      <c r="B545" s="1331"/>
      <c r="C545" s="105" t="s">
        <v>625</v>
      </c>
      <c r="D545" s="1382"/>
      <c r="E545" s="1383"/>
      <c r="F545" s="1383"/>
      <c r="G545" s="1383"/>
      <c r="H545" s="1383"/>
      <c r="I545" s="1384"/>
      <c r="J545" s="106" t="s">
        <v>438</v>
      </c>
      <c r="K545" s="44" t="s">
        <v>439</v>
      </c>
    </row>
    <row r="546" spans="1:14" ht="19.5" x14ac:dyDescent="0.2">
      <c r="A546" s="1329" t="s">
        <v>440</v>
      </c>
      <c r="B546" s="1331"/>
      <c r="C546" s="230" t="s">
        <v>633</v>
      </c>
      <c r="D546" s="1385"/>
      <c r="E546" s="1386"/>
      <c r="F546" s="1386"/>
      <c r="G546" s="1386"/>
      <c r="H546" s="1386"/>
      <c r="I546" s="1387"/>
      <c r="J546" s="228" t="s">
        <v>441</v>
      </c>
      <c r="K546" s="44" t="s">
        <v>437</v>
      </c>
    </row>
    <row r="547" spans="1:14" ht="58.5" x14ac:dyDescent="0.2">
      <c r="A547" s="1329" t="s">
        <v>442</v>
      </c>
      <c r="B547" s="1331"/>
      <c r="C547" s="42" t="s">
        <v>427</v>
      </c>
      <c r="D547" s="227" t="s">
        <v>443</v>
      </c>
      <c r="E547" s="1388" t="s">
        <v>444</v>
      </c>
      <c r="F547" s="1389"/>
      <c r="G547" s="227" t="s">
        <v>445</v>
      </c>
      <c r="H547" s="227" t="s">
        <v>446</v>
      </c>
      <c r="I547" s="227" t="s">
        <v>447</v>
      </c>
      <c r="J547" s="28" t="s">
        <v>448</v>
      </c>
      <c r="K547" s="27" t="s">
        <v>449</v>
      </c>
    </row>
    <row r="548" spans="1:14" x14ac:dyDescent="0.2">
      <c r="A548" s="1356">
        <v>600</v>
      </c>
      <c r="B548" s="1357"/>
      <c r="C548" s="45" t="s">
        <v>450</v>
      </c>
      <c r="D548" s="257">
        <v>15626</v>
      </c>
      <c r="E548" s="1390">
        <v>18524</v>
      </c>
      <c r="F548" s="1391"/>
      <c r="G548" s="257">
        <f>E548</f>
        <v>18524</v>
      </c>
      <c r="H548" s="257">
        <v>18524</v>
      </c>
      <c r="I548" s="257">
        <v>18524</v>
      </c>
      <c r="J548" s="257">
        <v>18491</v>
      </c>
      <c r="K548" s="85">
        <f>J548-I548</f>
        <v>-33</v>
      </c>
    </row>
    <row r="549" spans="1:14" x14ac:dyDescent="0.2">
      <c r="A549" s="1356">
        <v>601</v>
      </c>
      <c r="B549" s="1357"/>
      <c r="C549" s="45" t="s">
        <v>451</v>
      </c>
      <c r="D549" s="257">
        <v>2615</v>
      </c>
      <c r="E549" s="1390">
        <v>3100</v>
      </c>
      <c r="F549" s="1391"/>
      <c r="G549" s="257">
        <f>E549</f>
        <v>3100</v>
      </c>
      <c r="H549" s="257">
        <v>3100</v>
      </c>
      <c r="I549" s="257">
        <v>3100</v>
      </c>
      <c r="J549" s="257">
        <v>3097</v>
      </c>
      <c r="K549" s="85">
        <f>J549-I549</f>
        <v>-3</v>
      </c>
    </row>
    <row r="550" spans="1:14" x14ac:dyDescent="0.2">
      <c r="A550" s="1356">
        <v>602</v>
      </c>
      <c r="B550" s="1357"/>
      <c r="C550" s="45" t="s">
        <v>452</v>
      </c>
      <c r="D550" s="257">
        <v>9091</v>
      </c>
      <c r="E550" s="1390">
        <v>7100</v>
      </c>
      <c r="F550" s="1391"/>
      <c r="G550" s="257">
        <f>E550</f>
        <v>7100</v>
      </c>
      <c r="H550" s="257">
        <v>10600</v>
      </c>
      <c r="I550" s="257">
        <v>10600</v>
      </c>
      <c r="J550" s="257">
        <v>10180</v>
      </c>
      <c r="K550" s="85">
        <f>J550-I550</f>
        <v>-420</v>
      </c>
      <c r="L550" s="102" t="s">
        <v>1038</v>
      </c>
      <c r="M550" s="415"/>
    </row>
    <row r="551" spans="1:14" x14ac:dyDescent="0.2">
      <c r="A551" s="1356">
        <v>603</v>
      </c>
      <c r="B551" s="1357"/>
      <c r="C551" s="45" t="s">
        <v>453</v>
      </c>
      <c r="D551" s="257"/>
      <c r="E551" s="1394"/>
      <c r="F551" s="1395"/>
      <c r="G551" s="257"/>
      <c r="H551" s="257"/>
      <c r="I551" s="257"/>
      <c r="J551" s="257"/>
      <c r="K551" s="85"/>
      <c r="M551" s="415"/>
    </row>
    <row r="552" spans="1:14" x14ac:dyDescent="0.2">
      <c r="A552" s="1356">
        <v>604</v>
      </c>
      <c r="B552" s="1357"/>
      <c r="C552" s="45" t="s">
        <v>454</v>
      </c>
      <c r="D552" s="257"/>
      <c r="E552" s="1394"/>
      <c r="F552" s="1395"/>
      <c r="G552" s="257"/>
      <c r="H552" s="257"/>
      <c r="I552" s="257"/>
      <c r="J552" s="257"/>
      <c r="K552" s="85"/>
    </row>
    <row r="553" spans="1:14" x14ac:dyDescent="0.2">
      <c r="A553" s="1356">
        <v>605</v>
      </c>
      <c r="B553" s="1357"/>
      <c r="C553" s="45" t="s">
        <v>455</v>
      </c>
      <c r="D553" s="257"/>
      <c r="E553" s="1394"/>
      <c r="F553" s="1395"/>
      <c r="G553" s="257"/>
      <c r="H553" s="257"/>
      <c r="I553" s="257"/>
      <c r="J553" s="257"/>
      <c r="K553" s="85"/>
    </row>
    <row r="554" spans="1:14" x14ac:dyDescent="0.2">
      <c r="A554" s="1356">
        <v>606</v>
      </c>
      <c r="B554" s="1357"/>
      <c r="C554" s="45" t="s">
        <v>456</v>
      </c>
      <c r="D554" s="257">
        <v>30</v>
      </c>
      <c r="E554" s="1390"/>
      <c r="F554" s="1391"/>
      <c r="G554" s="257"/>
      <c r="H554" s="257"/>
      <c r="I554" s="257"/>
      <c r="J554" s="257"/>
      <c r="K554" s="85">
        <f>J554-I554</f>
        <v>0</v>
      </c>
    </row>
    <row r="555" spans="1:14" x14ac:dyDescent="0.2">
      <c r="A555" s="1360" t="s">
        <v>457</v>
      </c>
      <c r="B555" s="1361"/>
      <c r="C555" s="47" t="s">
        <v>458</v>
      </c>
      <c r="D555" s="48">
        <f>SUM(D548:D554)</f>
        <v>27362</v>
      </c>
      <c r="E555" s="1380">
        <f>SUM(E548:E554)</f>
        <v>28724</v>
      </c>
      <c r="F555" s="1381"/>
      <c r="G555" s="48">
        <f>SUM(G548:G554)</f>
        <v>28724</v>
      </c>
      <c r="H555" s="48">
        <f>SUM(H548:H554)</f>
        <v>32224</v>
      </c>
      <c r="I555" s="48">
        <f>SUM(I548:I554)</f>
        <v>32224</v>
      </c>
      <c r="J555" s="48">
        <f>SUM(J548:J554)</f>
        <v>31768</v>
      </c>
      <c r="K555" s="85">
        <f t="shared" ref="K555:K565" si="44">J555-I555</f>
        <v>-456</v>
      </c>
    </row>
    <row r="556" spans="1:14" x14ac:dyDescent="0.2">
      <c r="A556" s="1356">
        <v>230</v>
      </c>
      <c r="B556" s="1357"/>
      <c r="C556" s="45" t="s">
        <v>459</v>
      </c>
      <c r="D556" s="84"/>
      <c r="E556" s="1323"/>
      <c r="F556" s="1325"/>
      <c r="G556" s="84"/>
      <c r="H556" s="84"/>
      <c r="I556" s="84"/>
      <c r="J556" s="84"/>
      <c r="K556" s="85">
        <f t="shared" si="44"/>
        <v>0</v>
      </c>
      <c r="N556" t="s">
        <v>987</v>
      </c>
    </row>
    <row r="557" spans="1:14" x14ac:dyDescent="0.2">
      <c r="A557" s="1356">
        <v>231</v>
      </c>
      <c r="B557" s="1357"/>
      <c r="C557" s="45" t="s">
        <v>460</v>
      </c>
      <c r="D557" s="87"/>
      <c r="E557" s="1390">
        <v>2000</v>
      </c>
      <c r="F557" s="1391"/>
      <c r="G557" s="1152">
        <v>2000</v>
      </c>
      <c r="H557" s="1152"/>
      <c r="I557" s="1152"/>
      <c r="J557" s="87"/>
      <c r="K557" s="85">
        <f t="shared" si="44"/>
        <v>0</v>
      </c>
    </row>
    <row r="558" spans="1:14" x14ac:dyDescent="0.2">
      <c r="A558" s="1356">
        <v>232</v>
      </c>
      <c r="B558" s="1357"/>
      <c r="C558" s="45" t="s">
        <v>461</v>
      </c>
      <c r="D558" s="84"/>
      <c r="E558" s="1323"/>
      <c r="F558" s="1325"/>
      <c r="G558" s="84"/>
      <c r="H558" s="84"/>
      <c r="I558" s="84"/>
      <c r="J558" s="84"/>
      <c r="K558" s="85">
        <f t="shared" si="44"/>
        <v>0</v>
      </c>
    </row>
    <row r="559" spans="1:14" ht="22.5" x14ac:dyDescent="0.2">
      <c r="A559" s="1360" t="s">
        <v>462</v>
      </c>
      <c r="B559" s="1361"/>
      <c r="C559" s="49" t="s">
        <v>463</v>
      </c>
      <c r="D559" s="48"/>
      <c r="E559" s="1396">
        <f>SUM(E557:E558)</f>
        <v>2000</v>
      </c>
      <c r="F559" s="1397"/>
      <c r="G559" s="48">
        <f>SUM(G556:G558)</f>
        <v>2000</v>
      </c>
      <c r="H559" s="48">
        <f>SUM(H556:H558)</f>
        <v>0</v>
      </c>
      <c r="I559" s="48">
        <f>SUM(I556:I558)</f>
        <v>0</v>
      </c>
      <c r="J559" s="48"/>
      <c r="K559" s="85">
        <f t="shared" si="44"/>
        <v>0</v>
      </c>
    </row>
    <row r="560" spans="1:14" x14ac:dyDescent="0.2">
      <c r="A560" s="1356">
        <v>230</v>
      </c>
      <c r="B560" s="1357"/>
      <c r="C560" s="45" t="s">
        <v>459</v>
      </c>
      <c r="D560" s="84"/>
      <c r="E560" s="1323"/>
      <c r="F560" s="1325"/>
      <c r="G560" s="84"/>
      <c r="H560" s="84"/>
      <c r="I560" s="84"/>
      <c r="J560" s="84"/>
      <c r="K560" s="85">
        <f t="shared" si="44"/>
        <v>0</v>
      </c>
    </row>
    <row r="561" spans="1:11" x14ac:dyDescent="0.2">
      <c r="A561" s="1356">
        <v>231</v>
      </c>
      <c r="B561" s="1357"/>
      <c r="C561" s="45" t="s">
        <v>460</v>
      </c>
      <c r="D561" s="84"/>
      <c r="E561" s="1323"/>
      <c r="F561" s="1325"/>
      <c r="G561" s="84"/>
      <c r="H561" s="84"/>
      <c r="I561" s="84"/>
      <c r="J561" s="84"/>
      <c r="K561" s="85">
        <f t="shared" si="44"/>
        <v>0</v>
      </c>
    </row>
    <row r="562" spans="1:11" x14ac:dyDescent="0.2">
      <c r="A562" s="1356">
        <v>232</v>
      </c>
      <c r="B562" s="1357"/>
      <c r="C562" s="45" t="s">
        <v>461</v>
      </c>
      <c r="D562" s="84"/>
      <c r="E562" s="1323"/>
      <c r="F562" s="1325"/>
      <c r="G562" s="84"/>
      <c r="H562" s="84"/>
      <c r="I562" s="84"/>
      <c r="J562" s="84"/>
      <c r="K562" s="85">
        <f t="shared" si="44"/>
        <v>0</v>
      </c>
    </row>
    <row r="563" spans="1:11" ht="22.5" x14ac:dyDescent="0.2">
      <c r="A563" s="1360" t="s">
        <v>462</v>
      </c>
      <c r="B563" s="1361"/>
      <c r="C563" s="51" t="s">
        <v>464</v>
      </c>
      <c r="D563" s="48"/>
      <c r="E563" s="1362"/>
      <c r="F563" s="1363"/>
      <c r="G563" s="48"/>
      <c r="H563" s="48"/>
      <c r="I563" s="48"/>
      <c r="J563" s="48"/>
      <c r="K563" s="85">
        <f t="shared" si="44"/>
        <v>0</v>
      </c>
    </row>
    <row r="564" spans="1:11" ht="19.5" x14ac:dyDescent="0.2">
      <c r="A564" s="1360" t="s">
        <v>465</v>
      </c>
      <c r="B564" s="1361"/>
      <c r="C564" s="52" t="s">
        <v>466</v>
      </c>
      <c r="D564" s="48"/>
      <c r="E564" s="1392"/>
      <c r="F564" s="1393"/>
      <c r="G564" s="48"/>
      <c r="H564" s="48"/>
      <c r="I564" s="48"/>
      <c r="J564" s="48"/>
      <c r="K564" s="85">
        <f t="shared" si="44"/>
        <v>0</v>
      </c>
    </row>
    <row r="565" spans="1:11" x14ac:dyDescent="0.2">
      <c r="A565" s="1366" t="s">
        <v>467</v>
      </c>
      <c r="B565" s="1367"/>
      <c r="C565" s="1368"/>
      <c r="D565" s="48">
        <f>D555</f>
        <v>27362</v>
      </c>
      <c r="E565" s="1392">
        <f>E555+E564+E559</f>
        <v>30724</v>
      </c>
      <c r="F565" s="1393"/>
      <c r="G565" s="48">
        <f>G555+G564+G557</f>
        <v>30724</v>
      </c>
      <c r="H565" s="48">
        <f>H555+H564+H557</f>
        <v>32224</v>
      </c>
      <c r="I565" s="48">
        <f>I564+I555+I559</f>
        <v>32224</v>
      </c>
      <c r="J565" s="48">
        <f>J564+J555</f>
        <v>31768</v>
      </c>
      <c r="K565" s="85">
        <f t="shared" si="44"/>
        <v>-456</v>
      </c>
    </row>
    <row r="566" spans="1:11" ht="20.25" customHeight="1" x14ac:dyDescent="0.2">
      <c r="A566" s="1320" t="s">
        <v>468</v>
      </c>
      <c r="B566" s="1322"/>
      <c r="C566" s="54" t="s">
        <v>667</v>
      </c>
      <c r="D566" s="1369" t="s">
        <v>469</v>
      </c>
      <c r="E566" s="1370"/>
      <c r="F566" s="1371"/>
      <c r="G566" s="55" t="s">
        <v>431</v>
      </c>
      <c r="H566" s="1372" t="s">
        <v>624</v>
      </c>
      <c r="I566" s="1373"/>
      <c r="J566" s="1374"/>
      <c r="K566" s="1375"/>
    </row>
    <row r="567" spans="1:11" x14ac:dyDescent="0.2">
      <c r="A567" s="1334"/>
      <c r="B567" s="1336"/>
      <c r="C567" s="56" t="s">
        <v>432</v>
      </c>
      <c r="D567" s="1334"/>
      <c r="E567" s="1335"/>
      <c r="F567" s="1336"/>
      <c r="G567" s="57" t="s">
        <v>432</v>
      </c>
      <c r="H567" s="41"/>
      <c r="I567" s="41"/>
      <c r="J567" s="1376"/>
      <c r="K567" s="1377"/>
    </row>
    <row r="568" spans="1:11" x14ac:dyDescent="0.2">
      <c r="A568" s="1334"/>
      <c r="B568" s="1336"/>
      <c r="C568" s="56" t="s">
        <v>433</v>
      </c>
      <c r="D568" s="1334"/>
      <c r="E568" s="1335"/>
      <c r="F568" s="1336"/>
      <c r="G568" s="57" t="s">
        <v>433</v>
      </c>
      <c r="H568" s="41"/>
      <c r="I568" s="41"/>
      <c r="J568" s="1376"/>
      <c r="K568" s="1377"/>
    </row>
    <row r="573" spans="1:11" ht="39" x14ac:dyDescent="0.2">
      <c r="A573" s="1329" t="s">
        <v>436</v>
      </c>
      <c r="B573" s="1331"/>
      <c r="C573" s="105" t="s">
        <v>625</v>
      </c>
      <c r="D573" s="1382"/>
      <c r="E573" s="1383"/>
      <c r="F573" s="1383"/>
      <c r="G573" s="1383"/>
      <c r="H573" s="1383"/>
      <c r="I573" s="1384"/>
      <c r="J573" s="106" t="s">
        <v>438</v>
      </c>
      <c r="K573" s="44" t="s">
        <v>439</v>
      </c>
    </row>
    <row r="574" spans="1:11" ht="19.5" x14ac:dyDescent="0.2">
      <c r="A574" s="1329" t="s">
        <v>440</v>
      </c>
      <c r="B574" s="1331"/>
      <c r="C574" s="230" t="s">
        <v>634</v>
      </c>
      <c r="D574" s="1385"/>
      <c r="E574" s="1386"/>
      <c r="F574" s="1386"/>
      <c r="G574" s="1386"/>
      <c r="H574" s="1386"/>
      <c r="I574" s="1387"/>
      <c r="J574" s="228" t="s">
        <v>441</v>
      </c>
      <c r="K574" s="44" t="s">
        <v>437</v>
      </c>
    </row>
    <row r="575" spans="1:11" ht="58.5" x14ac:dyDescent="0.2">
      <c r="A575" s="1329" t="s">
        <v>442</v>
      </c>
      <c r="B575" s="1331"/>
      <c r="C575" s="42" t="s">
        <v>427</v>
      </c>
      <c r="D575" s="227" t="s">
        <v>443</v>
      </c>
      <c r="E575" s="1388" t="s">
        <v>444</v>
      </c>
      <c r="F575" s="1389"/>
      <c r="G575" s="227" t="s">
        <v>445</v>
      </c>
      <c r="H575" s="227" t="s">
        <v>446</v>
      </c>
      <c r="I575" s="227" t="s">
        <v>447</v>
      </c>
      <c r="J575" s="28" t="s">
        <v>448</v>
      </c>
      <c r="K575" s="27" t="s">
        <v>449</v>
      </c>
    </row>
    <row r="576" spans="1:11" x14ac:dyDescent="0.2">
      <c r="A576" s="1356">
        <v>600</v>
      </c>
      <c r="B576" s="1357"/>
      <c r="C576" s="45" t="s">
        <v>450</v>
      </c>
      <c r="D576" s="257"/>
      <c r="E576" s="1390"/>
      <c r="F576" s="1391"/>
      <c r="G576" s="257"/>
      <c r="H576" s="257"/>
      <c r="I576" s="257"/>
      <c r="J576" s="257"/>
      <c r="K576" s="85">
        <f>J576-I576</f>
        <v>0</v>
      </c>
    </row>
    <row r="577" spans="1:13" x14ac:dyDescent="0.2">
      <c r="A577" s="1356">
        <v>601</v>
      </c>
      <c r="B577" s="1357"/>
      <c r="C577" s="45" t="s">
        <v>451</v>
      </c>
      <c r="D577" s="257"/>
      <c r="E577" s="1390"/>
      <c r="F577" s="1391"/>
      <c r="G577" s="257"/>
      <c r="H577" s="257"/>
      <c r="I577" s="257"/>
      <c r="J577" s="257"/>
      <c r="K577" s="85">
        <f>J577-I577</f>
        <v>0</v>
      </c>
      <c r="L577" s="102"/>
      <c r="M577" s="102"/>
    </row>
    <row r="578" spans="1:13" x14ac:dyDescent="0.2">
      <c r="A578" s="1356">
        <v>602</v>
      </c>
      <c r="B578" s="1357"/>
      <c r="C578" s="45" t="s">
        <v>452</v>
      </c>
      <c r="D578" s="257"/>
      <c r="E578" s="1390"/>
      <c r="F578" s="1391"/>
      <c r="G578" s="257"/>
      <c r="H578" s="257"/>
      <c r="I578" s="257"/>
      <c r="J578" s="257"/>
      <c r="K578" s="85">
        <f>J578-I578</f>
        <v>0</v>
      </c>
    </row>
    <row r="579" spans="1:13" x14ac:dyDescent="0.2">
      <c r="A579" s="1356">
        <v>603</v>
      </c>
      <c r="B579" s="1357"/>
      <c r="C579" s="45" t="s">
        <v>453</v>
      </c>
      <c r="D579" s="77"/>
      <c r="E579" s="1323"/>
      <c r="F579" s="1325"/>
      <c r="G579" s="77"/>
      <c r="H579" s="77"/>
      <c r="I579" s="77"/>
      <c r="J579" s="77"/>
      <c r="K579" s="85"/>
    </row>
    <row r="580" spans="1:13" x14ac:dyDescent="0.2">
      <c r="A580" s="1356">
        <v>604</v>
      </c>
      <c r="B580" s="1357"/>
      <c r="C580" s="45" t="s">
        <v>454</v>
      </c>
      <c r="D580" s="77"/>
      <c r="E580" s="1323"/>
      <c r="F580" s="1325"/>
      <c r="G580" s="77"/>
      <c r="H580" s="77"/>
      <c r="I580" s="77"/>
      <c r="J580" s="77"/>
      <c r="K580" s="85"/>
    </row>
    <row r="581" spans="1:13" x14ac:dyDescent="0.2">
      <c r="A581" s="1356">
        <v>605</v>
      </c>
      <c r="B581" s="1357"/>
      <c r="C581" s="45" t="s">
        <v>455</v>
      </c>
      <c r="D581" s="77"/>
      <c r="E581" s="1323"/>
      <c r="F581" s="1325"/>
      <c r="G581" s="77"/>
      <c r="H581" s="77"/>
      <c r="I581" s="77"/>
      <c r="J581" s="77"/>
      <c r="K581" s="85"/>
    </row>
    <row r="582" spans="1:13" x14ac:dyDescent="0.2">
      <c r="A582" s="1356">
        <v>606</v>
      </c>
      <c r="B582" s="1357"/>
      <c r="C582" s="45" t="s">
        <v>456</v>
      </c>
      <c r="D582" s="77"/>
      <c r="E582" s="1378"/>
      <c r="F582" s="1379"/>
      <c r="G582" s="77"/>
      <c r="H582" s="257"/>
      <c r="I582" s="257"/>
      <c r="J582" s="257"/>
      <c r="K582" s="85">
        <f>J582-I582</f>
        <v>0</v>
      </c>
    </row>
    <row r="583" spans="1:13" x14ac:dyDescent="0.2">
      <c r="A583" s="1360" t="s">
        <v>457</v>
      </c>
      <c r="B583" s="1361"/>
      <c r="C583" s="47" t="s">
        <v>458</v>
      </c>
      <c r="D583" s="48">
        <f>SUM(D576:D582)</f>
        <v>0</v>
      </c>
      <c r="E583" s="1380">
        <f>SUM(E576:E582)</f>
        <v>0</v>
      </c>
      <c r="F583" s="1381"/>
      <c r="G583" s="48">
        <f>SUM(G576:G582)</f>
        <v>0</v>
      </c>
      <c r="H583" s="48">
        <f>SUM(H576:H582)</f>
        <v>0</v>
      </c>
      <c r="I583" s="48">
        <f>SUM(I576:I582)</f>
        <v>0</v>
      </c>
      <c r="J583" s="48">
        <f>SUM(J576:J582)</f>
        <v>0</v>
      </c>
      <c r="K583" s="85">
        <f t="shared" ref="K583:K593" si="45">J583-I583</f>
        <v>0</v>
      </c>
    </row>
    <row r="584" spans="1:13" x14ac:dyDescent="0.2">
      <c r="A584" s="1356">
        <v>230</v>
      </c>
      <c r="B584" s="1357"/>
      <c r="C584" s="45" t="s">
        <v>459</v>
      </c>
      <c r="D584" s="84"/>
      <c r="E584" s="1323"/>
      <c r="F584" s="1325"/>
      <c r="G584" s="84"/>
      <c r="H584" s="84"/>
      <c r="I584" s="84"/>
      <c r="J584" s="84"/>
      <c r="K584" s="85">
        <f t="shared" si="45"/>
        <v>0</v>
      </c>
    </row>
    <row r="585" spans="1:13" x14ac:dyDescent="0.2">
      <c r="A585" s="1356">
        <v>231</v>
      </c>
      <c r="B585" s="1357"/>
      <c r="C585" s="45" t="s">
        <v>460</v>
      </c>
      <c r="D585" s="87"/>
      <c r="E585" s="1323"/>
      <c r="F585" s="1325"/>
      <c r="G585" s="87"/>
      <c r="H585" s="87"/>
      <c r="I585" s="87"/>
      <c r="J585" s="87"/>
      <c r="K585" s="85">
        <f t="shared" si="45"/>
        <v>0</v>
      </c>
    </row>
    <row r="586" spans="1:13" x14ac:dyDescent="0.2">
      <c r="A586" s="1356">
        <v>232</v>
      </c>
      <c r="B586" s="1357"/>
      <c r="C586" s="45" t="s">
        <v>461</v>
      </c>
      <c r="D586" s="84"/>
      <c r="E586" s="1323"/>
      <c r="F586" s="1325"/>
      <c r="G586" s="84"/>
      <c r="H586" s="84"/>
      <c r="I586" s="84"/>
      <c r="J586" s="84"/>
      <c r="K586" s="85">
        <f t="shared" si="45"/>
        <v>0</v>
      </c>
    </row>
    <row r="587" spans="1:13" ht="22.5" x14ac:dyDescent="0.2">
      <c r="A587" s="1360" t="s">
        <v>462</v>
      </c>
      <c r="B587" s="1361"/>
      <c r="C587" s="49" t="s">
        <v>463</v>
      </c>
      <c r="D587" s="48"/>
      <c r="E587" s="1362"/>
      <c r="F587" s="1363"/>
      <c r="G587" s="48"/>
      <c r="H587" s="48"/>
      <c r="I587" s="48"/>
      <c r="J587" s="48"/>
      <c r="K587" s="85">
        <f t="shared" si="45"/>
        <v>0</v>
      </c>
    </row>
    <row r="588" spans="1:13" x14ac:dyDescent="0.2">
      <c r="A588" s="1356">
        <v>230</v>
      </c>
      <c r="B588" s="1357"/>
      <c r="C588" s="45" t="s">
        <v>459</v>
      </c>
      <c r="D588" s="84"/>
      <c r="E588" s="1323"/>
      <c r="F588" s="1325"/>
      <c r="G588" s="84"/>
      <c r="H588" s="84"/>
      <c r="I588" s="84"/>
      <c r="J588" s="84"/>
      <c r="K588" s="85">
        <f t="shared" si="45"/>
        <v>0</v>
      </c>
    </row>
    <row r="589" spans="1:13" x14ac:dyDescent="0.2">
      <c r="A589" s="1356">
        <v>231</v>
      </c>
      <c r="B589" s="1357"/>
      <c r="C589" s="45" t="s">
        <v>460</v>
      </c>
      <c r="D589" s="84"/>
      <c r="E589" s="1323"/>
      <c r="F589" s="1325"/>
      <c r="G589" s="84"/>
      <c r="H589" s="84"/>
      <c r="I589" s="84"/>
      <c r="J589" s="84"/>
      <c r="K589" s="85">
        <f t="shared" si="45"/>
        <v>0</v>
      </c>
    </row>
    <row r="590" spans="1:13" x14ac:dyDescent="0.2">
      <c r="A590" s="1356">
        <v>232</v>
      </c>
      <c r="B590" s="1357"/>
      <c r="C590" s="45" t="s">
        <v>461</v>
      </c>
      <c r="D590" s="84"/>
      <c r="E590" s="1323"/>
      <c r="F590" s="1325"/>
      <c r="G590" s="84"/>
      <c r="H590" s="84"/>
      <c r="I590" s="84"/>
      <c r="J590" s="84"/>
      <c r="K590" s="85">
        <f t="shared" si="45"/>
        <v>0</v>
      </c>
    </row>
    <row r="591" spans="1:13" ht="22.5" x14ac:dyDescent="0.2">
      <c r="A591" s="1360" t="s">
        <v>462</v>
      </c>
      <c r="B591" s="1361"/>
      <c r="C591" s="51" t="s">
        <v>464</v>
      </c>
      <c r="D591" s="48"/>
      <c r="E591" s="1362"/>
      <c r="F591" s="1363"/>
      <c r="G591" s="48"/>
      <c r="H591" s="48"/>
      <c r="I591" s="48"/>
      <c r="J591" s="48"/>
      <c r="K591" s="85">
        <f t="shared" si="45"/>
        <v>0</v>
      </c>
    </row>
    <row r="592" spans="1:13" ht="19.5" x14ac:dyDescent="0.2">
      <c r="A592" s="1360" t="s">
        <v>465</v>
      </c>
      <c r="B592" s="1361"/>
      <c r="C592" s="52" t="s">
        <v>466</v>
      </c>
      <c r="D592" s="48"/>
      <c r="E592" s="1392"/>
      <c r="F592" s="1393"/>
      <c r="G592" s="48"/>
      <c r="H592" s="48"/>
      <c r="I592" s="48"/>
      <c r="J592" s="48"/>
      <c r="K592" s="85">
        <f t="shared" si="45"/>
        <v>0</v>
      </c>
    </row>
    <row r="593" spans="1:12" x14ac:dyDescent="0.2">
      <c r="A593" s="1366" t="s">
        <v>467</v>
      </c>
      <c r="B593" s="1367"/>
      <c r="C593" s="1368"/>
      <c r="D593" s="48">
        <f>D583</f>
        <v>0</v>
      </c>
      <c r="E593" s="1392">
        <f>E583+E592</f>
        <v>0</v>
      </c>
      <c r="F593" s="1393"/>
      <c r="G593" s="48">
        <f>G583+G592</f>
        <v>0</v>
      </c>
      <c r="H593" s="48">
        <f>H583+H592</f>
        <v>0</v>
      </c>
      <c r="I593" s="48">
        <f>I592+I583</f>
        <v>0</v>
      </c>
      <c r="J593" s="48">
        <f>J592+J583</f>
        <v>0</v>
      </c>
      <c r="K593" s="85">
        <f t="shared" si="45"/>
        <v>0</v>
      </c>
    </row>
    <row r="594" spans="1:12" ht="21" customHeight="1" x14ac:dyDescent="0.2">
      <c r="A594" s="1320" t="s">
        <v>468</v>
      </c>
      <c r="B594" s="1322"/>
      <c r="C594" s="54"/>
      <c r="D594" s="1369" t="s">
        <v>469</v>
      </c>
      <c r="E594" s="1370"/>
      <c r="F594" s="1371"/>
      <c r="G594" s="55" t="s">
        <v>431</v>
      </c>
      <c r="H594" s="1372" t="s">
        <v>624</v>
      </c>
      <c r="I594" s="1373"/>
      <c r="J594" s="1374"/>
      <c r="K594" s="1375"/>
    </row>
    <row r="595" spans="1:12" x14ac:dyDescent="0.2">
      <c r="A595" s="1334"/>
      <c r="B595" s="1336"/>
      <c r="C595" s="56" t="s">
        <v>432</v>
      </c>
      <c r="D595" s="1334"/>
      <c r="E595" s="1335"/>
      <c r="F595" s="1336"/>
      <c r="G595" s="57" t="s">
        <v>432</v>
      </c>
      <c r="H595" s="41"/>
      <c r="I595" s="41"/>
      <c r="J595" s="1376"/>
      <c r="K595" s="1377"/>
    </row>
    <row r="596" spans="1:12" x14ac:dyDescent="0.2">
      <c r="A596" s="1334"/>
      <c r="B596" s="1336"/>
      <c r="C596" s="56" t="s">
        <v>433</v>
      </c>
      <c r="D596" s="1334"/>
      <c r="E596" s="1335"/>
      <c r="F596" s="1336"/>
      <c r="G596" s="57" t="s">
        <v>433</v>
      </c>
      <c r="H596" s="41"/>
      <c r="I596" s="41"/>
      <c r="J596" s="1376"/>
      <c r="K596" s="1377"/>
    </row>
    <row r="601" spans="1:12" ht="39" x14ac:dyDescent="0.2">
      <c r="A601" s="1329" t="s">
        <v>436</v>
      </c>
      <c r="B601" s="1331"/>
      <c r="C601" s="105" t="s">
        <v>625</v>
      </c>
      <c r="D601" s="1382"/>
      <c r="E601" s="1383"/>
      <c r="F601" s="1383"/>
      <c r="G601" s="1383"/>
      <c r="H601" s="1383"/>
      <c r="I601" s="1384"/>
      <c r="J601" s="106" t="s">
        <v>438</v>
      </c>
      <c r="K601" s="44" t="s">
        <v>439</v>
      </c>
    </row>
    <row r="602" spans="1:12" ht="19.5" x14ac:dyDescent="0.2">
      <c r="A602" s="1329" t="s">
        <v>440</v>
      </c>
      <c r="B602" s="1331"/>
      <c r="C602" s="230" t="s">
        <v>635</v>
      </c>
      <c r="D602" s="1385"/>
      <c r="E602" s="1386"/>
      <c r="F602" s="1386"/>
      <c r="G602" s="1386"/>
      <c r="H602" s="1386"/>
      <c r="I602" s="1387"/>
      <c r="J602" s="228" t="s">
        <v>441</v>
      </c>
      <c r="K602" s="44" t="s">
        <v>437</v>
      </c>
    </row>
    <row r="603" spans="1:12" ht="58.5" x14ac:dyDescent="0.2">
      <c r="A603" s="1329" t="s">
        <v>442</v>
      </c>
      <c r="B603" s="1331"/>
      <c r="C603" s="42" t="s">
        <v>427</v>
      </c>
      <c r="D603" s="227" t="s">
        <v>443</v>
      </c>
      <c r="E603" s="1388" t="s">
        <v>444</v>
      </c>
      <c r="F603" s="1389"/>
      <c r="G603" s="227" t="s">
        <v>445</v>
      </c>
      <c r="H603" s="227" t="s">
        <v>446</v>
      </c>
      <c r="I603" s="227" t="s">
        <v>447</v>
      </c>
      <c r="J603" s="28" t="s">
        <v>448</v>
      </c>
      <c r="K603" s="27" t="s">
        <v>449</v>
      </c>
    </row>
    <row r="604" spans="1:12" x14ac:dyDescent="0.2">
      <c r="A604" s="1356">
        <v>600</v>
      </c>
      <c r="B604" s="1357"/>
      <c r="C604" s="45" t="s">
        <v>450</v>
      </c>
      <c r="D604" s="257">
        <v>2892</v>
      </c>
      <c r="E604" s="1390">
        <v>4740</v>
      </c>
      <c r="F604" s="1391"/>
      <c r="G604" s="257">
        <f>E604</f>
        <v>4740</v>
      </c>
      <c r="H604" s="257">
        <v>4740</v>
      </c>
      <c r="I604" s="257">
        <v>4740</v>
      </c>
      <c r="J604" s="257">
        <v>3890</v>
      </c>
      <c r="K604" s="85">
        <f>J604-I604</f>
        <v>-850</v>
      </c>
    </row>
    <row r="605" spans="1:12" x14ac:dyDescent="0.2">
      <c r="A605" s="1356">
        <v>601</v>
      </c>
      <c r="B605" s="1357"/>
      <c r="C605" s="45" t="s">
        <v>451</v>
      </c>
      <c r="D605" s="257">
        <v>550</v>
      </c>
      <c r="E605" s="1390">
        <v>800</v>
      </c>
      <c r="F605" s="1391"/>
      <c r="G605" s="257">
        <f t="shared" ref="G605:G606" si="46">E605</f>
        <v>800</v>
      </c>
      <c r="H605" s="257">
        <v>800</v>
      </c>
      <c r="I605" s="257">
        <v>800</v>
      </c>
      <c r="J605" s="257">
        <v>650</v>
      </c>
      <c r="K605" s="85">
        <f>J605-I605</f>
        <v>-150</v>
      </c>
      <c r="L605" s="102"/>
    </row>
    <row r="606" spans="1:12" x14ac:dyDescent="0.2">
      <c r="A606" s="1356">
        <v>602</v>
      </c>
      <c r="B606" s="1357"/>
      <c r="C606" s="45" t="s">
        <v>452</v>
      </c>
      <c r="D606" s="257">
        <v>106</v>
      </c>
      <c r="E606" s="1390">
        <v>150</v>
      </c>
      <c r="F606" s="1391"/>
      <c r="G606" s="257">
        <f t="shared" si="46"/>
        <v>150</v>
      </c>
      <c r="H606" s="257">
        <v>150</v>
      </c>
      <c r="I606" s="257">
        <v>150</v>
      </c>
      <c r="J606" s="257">
        <v>150</v>
      </c>
      <c r="K606" s="85">
        <f>J606-I606</f>
        <v>0</v>
      </c>
    </row>
    <row r="607" spans="1:12" x14ac:dyDescent="0.2">
      <c r="A607" s="1356">
        <v>603</v>
      </c>
      <c r="B607" s="1357"/>
      <c r="C607" s="45" t="s">
        <v>453</v>
      </c>
      <c r="D607" s="257"/>
      <c r="E607" s="1394"/>
      <c r="F607" s="1395"/>
      <c r="G607" s="257"/>
      <c r="H607" s="257"/>
      <c r="I607" s="257"/>
      <c r="J607" s="257"/>
      <c r="K607" s="85"/>
    </row>
    <row r="608" spans="1:12" x14ac:dyDescent="0.2">
      <c r="A608" s="1356">
        <v>604</v>
      </c>
      <c r="B608" s="1357"/>
      <c r="C608" s="45" t="s">
        <v>454</v>
      </c>
      <c r="D608" s="257"/>
      <c r="E608" s="1394"/>
      <c r="F608" s="1395"/>
      <c r="G608" s="257"/>
      <c r="H608" s="257"/>
      <c r="I608" s="257"/>
      <c r="J608" s="257"/>
      <c r="K608" s="85"/>
    </row>
    <row r="609" spans="1:11" x14ac:dyDescent="0.2">
      <c r="A609" s="1356">
        <v>605</v>
      </c>
      <c r="B609" s="1357"/>
      <c r="C609" s="45" t="s">
        <v>455</v>
      </c>
      <c r="D609" s="257"/>
      <c r="E609" s="1394"/>
      <c r="F609" s="1395"/>
      <c r="G609" s="257"/>
      <c r="H609" s="257"/>
      <c r="I609" s="257"/>
      <c r="J609" s="257"/>
      <c r="K609" s="85"/>
    </row>
    <row r="610" spans="1:11" x14ac:dyDescent="0.2">
      <c r="A610" s="1356">
        <v>606</v>
      </c>
      <c r="B610" s="1357"/>
      <c r="C610" s="45" t="s">
        <v>456</v>
      </c>
      <c r="D610" s="257"/>
      <c r="E610" s="1390"/>
      <c r="F610" s="1391"/>
      <c r="G610" s="257"/>
      <c r="H610" s="257"/>
      <c r="I610" s="257"/>
      <c r="J610" s="257"/>
      <c r="K610" s="85">
        <f>J610-I610</f>
        <v>0</v>
      </c>
    </row>
    <row r="611" spans="1:11" x14ac:dyDescent="0.2">
      <c r="A611" s="1360" t="s">
        <v>457</v>
      </c>
      <c r="B611" s="1361"/>
      <c r="C611" s="47" t="s">
        <v>458</v>
      </c>
      <c r="D611" s="48">
        <f>SUM(D604:D610)</f>
        <v>3548</v>
      </c>
      <c r="E611" s="1380">
        <f>SUM(E604:E610)</f>
        <v>5690</v>
      </c>
      <c r="F611" s="1381"/>
      <c r="G611" s="48">
        <f>SUM(G604:G610)</f>
        <v>5690</v>
      </c>
      <c r="H611" s="48">
        <f>SUM(H604:H610)</f>
        <v>5690</v>
      </c>
      <c r="I611" s="48">
        <f>SUM(I604:I610)</f>
        <v>5690</v>
      </c>
      <c r="J611" s="48">
        <f>SUM(J604:J610)</f>
        <v>4690</v>
      </c>
      <c r="K611" s="85">
        <f t="shared" ref="K611:K621" si="47">J611-I611</f>
        <v>-1000</v>
      </c>
    </row>
    <row r="612" spans="1:11" x14ac:dyDescent="0.2">
      <c r="A612" s="1356">
        <v>230</v>
      </c>
      <c r="B612" s="1357"/>
      <c r="C612" s="45" t="s">
        <v>459</v>
      </c>
      <c r="D612" s="84"/>
      <c r="E612" s="1323"/>
      <c r="F612" s="1325"/>
      <c r="G612" s="84"/>
      <c r="H612" s="84"/>
      <c r="I612" s="84"/>
      <c r="J612" s="84"/>
      <c r="K612" s="85">
        <f t="shared" si="47"/>
        <v>0</v>
      </c>
    </row>
    <row r="613" spans="1:11" x14ac:dyDescent="0.2">
      <c r="A613" s="1356">
        <v>231</v>
      </c>
      <c r="B613" s="1357"/>
      <c r="C613" s="45" t="s">
        <v>460</v>
      </c>
      <c r="D613" s="87"/>
      <c r="E613" s="1390"/>
      <c r="F613" s="1391"/>
      <c r="G613" s="87"/>
      <c r="H613" s="87"/>
      <c r="I613" s="87"/>
      <c r="J613" s="87"/>
      <c r="K613" s="85">
        <f t="shared" si="47"/>
        <v>0</v>
      </c>
    </row>
    <row r="614" spans="1:11" x14ac:dyDescent="0.2">
      <c r="A614" s="1356">
        <v>232</v>
      </c>
      <c r="B614" s="1357"/>
      <c r="C614" s="45" t="s">
        <v>461</v>
      </c>
      <c r="D614" s="84"/>
      <c r="E614" s="1394"/>
      <c r="F614" s="1395"/>
      <c r="G614" s="84"/>
      <c r="H614" s="84"/>
      <c r="I614" s="84"/>
      <c r="J614" s="84"/>
      <c r="K614" s="85">
        <f t="shared" si="47"/>
        <v>0</v>
      </c>
    </row>
    <row r="615" spans="1:11" ht="22.5" x14ac:dyDescent="0.2">
      <c r="A615" s="1360" t="s">
        <v>462</v>
      </c>
      <c r="B615" s="1361"/>
      <c r="C615" s="49" t="s">
        <v>463</v>
      </c>
      <c r="D615" s="150">
        <f>SUM(D612:D614)</f>
        <v>0</v>
      </c>
      <c r="E615" s="1396">
        <f>SUM(E613:E614)</f>
        <v>0</v>
      </c>
      <c r="F615" s="1397"/>
      <c r="G615" s="150">
        <f>G612+G613+G614</f>
        <v>0</v>
      </c>
      <c r="H615" s="150">
        <f>H612+H613+H614</f>
        <v>0</v>
      </c>
      <c r="I615" s="150">
        <f>I612+I613+I614</f>
        <v>0</v>
      </c>
      <c r="J615" s="150">
        <f>J612+J613+J614</f>
        <v>0</v>
      </c>
      <c r="K615" s="85">
        <f t="shared" si="47"/>
        <v>0</v>
      </c>
    </row>
    <row r="616" spans="1:11" x14ac:dyDescent="0.2">
      <c r="A616" s="1356">
        <v>230</v>
      </c>
      <c r="B616" s="1357"/>
      <c r="C616" s="45" t="s">
        <v>459</v>
      </c>
      <c r="D616" s="84"/>
      <c r="E616" s="1323"/>
      <c r="F616" s="1325"/>
      <c r="G616" s="84"/>
      <c r="H616" s="84"/>
      <c r="I616" s="84"/>
      <c r="J616" s="84"/>
      <c r="K616" s="85">
        <f t="shared" si="47"/>
        <v>0</v>
      </c>
    </row>
    <row r="617" spans="1:11" x14ac:dyDescent="0.2">
      <c r="A617" s="1356">
        <v>231</v>
      </c>
      <c r="B617" s="1357"/>
      <c r="C617" s="45" t="s">
        <v>460</v>
      </c>
      <c r="D617" s="84"/>
      <c r="E617" s="1323"/>
      <c r="F617" s="1325"/>
      <c r="G617" s="84"/>
      <c r="H617" s="84"/>
      <c r="I617" s="84"/>
      <c r="J617" s="84"/>
      <c r="K617" s="85">
        <f t="shared" si="47"/>
        <v>0</v>
      </c>
    </row>
    <row r="618" spans="1:11" x14ac:dyDescent="0.2">
      <c r="A618" s="1356">
        <v>232</v>
      </c>
      <c r="B618" s="1357"/>
      <c r="C618" s="45" t="s">
        <v>461</v>
      </c>
      <c r="D618" s="84"/>
      <c r="E618" s="1323"/>
      <c r="F618" s="1325"/>
      <c r="G618" s="84"/>
      <c r="H618" s="84"/>
      <c r="I618" s="84"/>
      <c r="J618" s="84"/>
      <c r="K618" s="85">
        <f t="shared" si="47"/>
        <v>0</v>
      </c>
    </row>
    <row r="619" spans="1:11" ht="22.5" x14ac:dyDescent="0.2">
      <c r="A619" s="1360" t="s">
        <v>462</v>
      </c>
      <c r="B619" s="1361"/>
      <c r="C619" s="51" t="s">
        <v>464</v>
      </c>
      <c r="D619" s="48">
        <f>D618+D617+D616</f>
        <v>0</v>
      </c>
      <c r="E619" s="1362"/>
      <c r="F619" s="1363"/>
      <c r="G619" s="48">
        <f>G616+G617+G618</f>
        <v>0</v>
      </c>
      <c r="H619" s="48">
        <f>H616+H617+H618</f>
        <v>0</v>
      </c>
      <c r="I619" s="48">
        <f>I616+I617+I618</f>
        <v>0</v>
      </c>
      <c r="J619" s="48">
        <f>J616+J617+J618</f>
        <v>0</v>
      </c>
      <c r="K619" s="85">
        <f t="shared" si="47"/>
        <v>0</v>
      </c>
    </row>
    <row r="620" spans="1:11" ht="19.5" x14ac:dyDescent="0.2">
      <c r="A620" s="1360" t="s">
        <v>465</v>
      </c>
      <c r="B620" s="1361"/>
      <c r="C620" s="52" t="s">
        <v>466</v>
      </c>
      <c r="D620" s="48">
        <f>D615+D619</f>
        <v>0</v>
      </c>
      <c r="E620" s="1392">
        <f>E615+E619</f>
        <v>0</v>
      </c>
      <c r="F620" s="1393"/>
      <c r="G620" s="48">
        <f>G619+G615</f>
        <v>0</v>
      </c>
      <c r="H620" s="48">
        <f>H619+H615</f>
        <v>0</v>
      </c>
      <c r="I620" s="48">
        <f>I619+I615</f>
        <v>0</v>
      </c>
      <c r="J620" s="48">
        <f>J619+J615</f>
        <v>0</v>
      </c>
      <c r="K620" s="85">
        <f t="shared" si="47"/>
        <v>0</v>
      </c>
    </row>
    <row r="621" spans="1:11" x14ac:dyDescent="0.2">
      <c r="A621" s="1366" t="s">
        <v>467</v>
      </c>
      <c r="B621" s="1367"/>
      <c r="C621" s="1368"/>
      <c r="D621" s="48">
        <f>D611+D620</f>
        <v>3548</v>
      </c>
      <c r="E621" s="1392">
        <f>E611+E620</f>
        <v>5690</v>
      </c>
      <c r="F621" s="1393"/>
      <c r="G621" s="48">
        <f>G611+G620</f>
        <v>5690</v>
      </c>
      <c r="H621" s="48">
        <f>H611+H620</f>
        <v>5690</v>
      </c>
      <c r="I621" s="48">
        <f>I620+I611</f>
        <v>5690</v>
      </c>
      <c r="J621" s="48">
        <f>J620+J611</f>
        <v>4690</v>
      </c>
      <c r="K621" s="85">
        <f t="shared" si="47"/>
        <v>-1000</v>
      </c>
    </row>
    <row r="622" spans="1:11" ht="21" customHeight="1" x14ac:dyDescent="0.2">
      <c r="A622" s="1320" t="s">
        <v>468</v>
      </c>
      <c r="B622" s="1322"/>
      <c r="C622" s="54" t="s">
        <v>714</v>
      </c>
      <c r="D622" s="1369" t="s">
        <v>469</v>
      </c>
      <c r="E622" s="1370"/>
      <c r="F622" s="1371"/>
      <c r="G622" s="55" t="s">
        <v>431</v>
      </c>
      <c r="H622" s="1372" t="s">
        <v>624</v>
      </c>
      <c r="I622" s="1373"/>
      <c r="J622" s="1374"/>
      <c r="K622" s="1375"/>
    </row>
    <row r="623" spans="1:11" x14ac:dyDescent="0.2">
      <c r="A623" s="1334"/>
      <c r="B623" s="1336"/>
      <c r="C623" s="56" t="s">
        <v>432</v>
      </c>
      <c r="D623" s="1334"/>
      <c r="E623" s="1335"/>
      <c r="F623" s="1336"/>
      <c r="G623" s="57" t="s">
        <v>432</v>
      </c>
      <c r="H623" s="41"/>
      <c r="I623" s="41"/>
      <c r="J623" s="1376"/>
      <c r="K623" s="1377"/>
    </row>
    <row r="624" spans="1:11" x14ac:dyDescent="0.2">
      <c r="A624" s="1334"/>
      <c r="B624" s="1336"/>
      <c r="C624" s="56" t="s">
        <v>433</v>
      </c>
      <c r="D624" s="1334"/>
      <c r="E624" s="1335"/>
      <c r="F624" s="1336"/>
      <c r="G624" s="57" t="s">
        <v>433</v>
      </c>
      <c r="H624" s="41"/>
      <c r="I624" s="41"/>
      <c r="J624" s="1376"/>
      <c r="K624" s="1377"/>
    </row>
    <row r="629" spans="1:13" ht="39" x14ac:dyDescent="0.2">
      <c r="A629" s="1329" t="s">
        <v>436</v>
      </c>
      <c r="B629" s="1331"/>
      <c r="C629" s="105" t="s">
        <v>625</v>
      </c>
      <c r="D629" s="1382"/>
      <c r="E629" s="1383"/>
      <c r="F629" s="1383"/>
      <c r="G629" s="1383"/>
      <c r="H629" s="1383"/>
      <c r="I629" s="1384"/>
      <c r="J629" s="106" t="s">
        <v>438</v>
      </c>
      <c r="K629" s="44" t="s">
        <v>439</v>
      </c>
    </row>
    <row r="630" spans="1:13" ht="19.5" x14ac:dyDescent="0.2">
      <c r="A630" s="1329" t="s">
        <v>440</v>
      </c>
      <c r="B630" s="1331"/>
      <c r="C630" s="230" t="s">
        <v>636</v>
      </c>
      <c r="D630" s="1385"/>
      <c r="E630" s="1386"/>
      <c r="F630" s="1386"/>
      <c r="G630" s="1386"/>
      <c r="H630" s="1386"/>
      <c r="I630" s="1387"/>
      <c r="J630" s="228" t="s">
        <v>441</v>
      </c>
      <c r="K630" s="44" t="s">
        <v>437</v>
      </c>
    </row>
    <row r="631" spans="1:13" ht="58.5" x14ac:dyDescent="0.2">
      <c r="A631" s="1329" t="s">
        <v>442</v>
      </c>
      <c r="B631" s="1331"/>
      <c r="C631" s="42" t="s">
        <v>427</v>
      </c>
      <c r="D631" s="227" t="s">
        <v>443</v>
      </c>
      <c r="E631" s="1388" t="s">
        <v>444</v>
      </c>
      <c r="F631" s="1389"/>
      <c r="G631" s="227" t="s">
        <v>445</v>
      </c>
      <c r="H631" s="227" t="s">
        <v>446</v>
      </c>
      <c r="I631" s="227" t="s">
        <v>447</v>
      </c>
      <c r="J631" s="28" t="s">
        <v>448</v>
      </c>
      <c r="K631" s="27" t="s">
        <v>449</v>
      </c>
    </row>
    <row r="632" spans="1:13" x14ac:dyDescent="0.2">
      <c r="A632" s="1356">
        <v>600</v>
      </c>
      <c r="B632" s="1357"/>
      <c r="C632" s="45" t="s">
        <v>450</v>
      </c>
      <c r="D632" s="257"/>
      <c r="E632" s="1390"/>
      <c r="F632" s="1391"/>
      <c r="G632" s="257"/>
      <c r="H632" s="257"/>
      <c r="I632" s="257"/>
      <c r="J632" s="257"/>
      <c r="K632" s="85">
        <f>J632-I632</f>
        <v>0</v>
      </c>
    </row>
    <row r="633" spans="1:13" x14ac:dyDescent="0.2">
      <c r="A633" s="1356">
        <v>601</v>
      </c>
      <c r="B633" s="1357"/>
      <c r="C633" s="45" t="s">
        <v>451</v>
      </c>
      <c r="D633" s="257"/>
      <c r="E633" s="1390"/>
      <c r="F633" s="1391"/>
      <c r="G633" s="257"/>
      <c r="H633" s="257"/>
      <c r="I633" s="257"/>
      <c r="J633" s="257"/>
      <c r="K633" s="85">
        <f>J633-I633</f>
        <v>0</v>
      </c>
    </row>
    <row r="634" spans="1:13" x14ac:dyDescent="0.2">
      <c r="A634" s="1356">
        <v>602</v>
      </c>
      <c r="B634" s="1357"/>
      <c r="C634" s="45" t="s">
        <v>452</v>
      </c>
      <c r="D634" s="257"/>
      <c r="E634" s="1390"/>
      <c r="F634" s="1391"/>
      <c r="G634" s="257"/>
      <c r="H634" s="257"/>
      <c r="I634" s="257"/>
      <c r="J634" s="257"/>
      <c r="K634" s="85">
        <f>J634-I634</f>
        <v>0</v>
      </c>
      <c r="L634" s="102"/>
      <c r="M634" s="415"/>
    </row>
    <row r="635" spans="1:13" x14ac:dyDescent="0.2">
      <c r="A635" s="1356">
        <v>603</v>
      </c>
      <c r="B635" s="1357"/>
      <c r="C635" s="45" t="s">
        <v>453</v>
      </c>
      <c r="D635" s="77"/>
      <c r="E635" s="1323"/>
      <c r="F635" s="1325"/>
      <c r="G635" s="77"/>
      <c r="H635" s="77"/>
      <c r="I635" s="77"/>
      <c r="J635" s="77"/>
      <c r="K635" s="85"/>
    </row>
    <row r="636" spans="1:13" x14ac:dyDescent="0.2">
      <c r="A636" s="1356">
        <v>604</v>
      </c>
      <c r="B636" s="1357"/>
      <c r="C636" s="45" t="s">
        <v>454</v>
      </c>
      <c r="D636" s="77"/>
      <c r="E636" s="1323"/>
      <c r="F636" s="1325"/>
      <c r="G636" s="77"/>
      <c r="H636" s="77"/>
      <c r="I636" s="77"/>
      <c r="J636" s="77"/>
      <c r="K636" s="85"/>
    </row>
    <row r="637" spans="1:13" x14ac:dyDescent="0.2">
      <c r="A637" s="1356">
        <v>605</v>
      </c>
      <c r="B637" s="1357"/>
      <c r="C637" s="45" t="s">
        <v>455</v>
      </c>
      <c r="D637" s="77"/>
      <c r="E637" s="1323"/>
      <c r="F637" s="1325"/>
      <c r="G637" s="77"/>
      <c r="H637" s="77"/>
      <c r="I637" s="77"/>
      <c r="J637" s="77"/>
      <c r="K637" s="85"/>
    </row>
    <row r="638" spans="1:13" x14ac:dyDescent="0.2">
      <c r="A638" s="1356">
        <v>606</v>
      </c>
      <c r="B638" s="1357"/>
      <c r="C638" s="45" t="s">
        <v>456</v>
      </c>
      <c r="D638" s="77"/>
      <c r="E638" s="1378"/>
      <c r="F638" s="1379"/>
      <c r="G638" s="77"/>
      <c r="H638" s="257"/>
      <c r="I638" s="257"/>
      <c r="J638" s="257"/>
      <c r="K638" s="85">
        <f>J638-I638</f>
        <v>0</v>
      </c>
    </row>
    <row r="639" spans="1:13" x14ac:dyDescent="0.2">
      <c r="A639" s="1360" t="s">
        <v>457</v>
      </c>
      <c r="B639" s="1361"/>
      <c r="C639" s="47" t="s">
        <v>458</v>
      </c>
      <c r="D639" s="48">
        <f>SUM(D632:D638)</f>
        <v>0</v>
      </c>
      <c r="E639" s="1380">
        <f>SUM(E632:E638)</f>
        <v>0</v>
      </c>
      <c r="F639" s="1381"/>
      <c r="G639" s="48">
        <f>SUM(G632:G638)</f>
        <v>0</v>
      </c>
      <c r="H639" s="48">
        <f>SUM(H632:H638)</f>
        <v>0</v>
      </c>
      <c r="I639" s="48">
        <f>SUM(I632:I638)</f>
        <v>0</v>
      </c>
      <c r="J639" s="48">
        <f>SUM(J632:J638)</f>
        <v>0</v>
      </c>
      <c r="K639" s="85">
        <f t="shared" ref="K639:K649" si="48">J639-I639</f>
        <v>0</v>
      </c>
    </row>
    <row r="640" spans="1:13" x14ac:dyDescent="0.2">
      <c r="A640" s="1356">
        <v>230</v>
      </c>
      <c r="B640" s="1357"/>
      <c r="C640" s="45" t="s">
        <v>459</v>
      </c>
      <c r="D640" s="84"/>
      <c r="E640" s="1323"/>
      <c r="F640" s="1325"/>
      <c r="G640" s="84"/>
      <c r="H640" s="84"/>
      <c r="I640" s="84"/>
      <c r="J640" s="84"/>
      <c r="K640" s="85">
        <f t="shared" si="48"/>
        <v>0</v>
      </c>
    </row>
    <row r="641" spans="1:11" x14ac:dyDescent="0.2">
      <c r="A641" s="1356">
        <v>231</v>
      </c>
      <c r="B641" s="1357"/>
      <c r="C641" s="45" t="s">
        <v>460</v>
      </c>
      <c r="D641" s="87"/>
      <c r="E641" s="1390"/>
      <c r="F641" s="1391"/>
      <c r="G641" s="87"/>
      <c r="H641" s="87"/>
      <c r="I641" s="87"/>
      <c r="J641" s="87"/>
      <c r="K641" s="85">
        <f t="shared" si="48"/>
        <v>0</v>
      </c>
    </row>
    <row r="642" spans="1:11" x14ac:dyDescent="0.2">
      <c r="A642" s="1356">
        <v>232</v>
      </c>
      <c r="B642" s="1357"/>
      <c r="C642" s="45" t="s">
        <v>461</v>
      </c>
      <c r="D642" s="84"/>
      <c r="E642" s="1323"/>
      <c r="F642" s="1325"/>
      <c r="G642" s="84"/>
      <c r="H642" s="84"/>
      <c r="I642" s="84"/>
      <c r="J642" s="84"/>
      <c r="K642" s="85">
        <f t="shared" si="48"/>
        <v>0</v>
      </c>
    </row>
    <row r="643" spans="1:11" ht="22.5" x14ac:dyDescent="0.2">
      <c r="A643" s="1360" t="s">
        <v>462</v>
      </c>
      <c r="B643" s="1361"/>
      <c r="C643" s="49" t="s">
        <v>463</v>
      </c>
      <c r="D643" s="48">
        <f>SUM(D640:D642)</f>
        <v>0</v>
      </c>
      <c r="E643" s="1396">
        <f>E640+E641+E642</f>
        <v>0</v>
      </c>
      <c r="F643" s="1397"/>
      <c r="G643" s="48">
        <f>G640+G641+G642</f>
        <v>0</v>
      </c>
      <c r="H643" s="48">
        <f>H640+H641+H642</f>
        <v>0</v>
      </c>
      <c r="I643" s="48">
        <f>I640+I641+I642</f>
        <v>0</v>
      </c>
      <c r="J643" s="48">
        <f>J640+J641+J642</f>
        <v>0</v>
      </c>
      <c r="K643" s="85">
        <f t="shared" si="48"/>
        <v>0</v>
      </c>
    </row>
    <row r="644" spans="1:11" x14ac:dyDescent="0.2">
      <c r="A644" s="1356">
        <v>230</v>
      </c>
      <c r="B644" s="1357"/>
      <c r="C644" s="45" t="s">
        <v>459</v>
      </c>
      <c r="D644" s="84"/>
      <c r="E644" s="1323"/>
      <c r="F644" s="1325"/>
      <c r="G644" s="84"/>
      <c r="H644" s="84"/>
      <c r="I644" s="84"/>
      <c r="J644" s="84"/>
      <c r="K644" s="85">
        <f t="shared" si="48"/>
        <v>0</v>
      </c>
    </row>
    <row r="645" spans="1:11" x14ac:dyDescent="0.2">
      <c r="A645" s="1356">
        <v>231</v>
      </c>
      <c r="B645" s="1357"/>
      <c r="C645" s="45" t="s">
        <v>460</v>
      </c>
      <c r="D645" s="84"/>
      <c r="E645" s="1323"/>
      <c r="F645" s="1325"/>
      <c r="G645" s="84"/>
      <c r="H645" s="84"/>
      <c r="I645" s="84"/>
      <c r="J645" s="84"/>
      <c r="K645" s="85">
        <f t="shared" si="48"/>
        <v>0</v>
      </c>
    </row>
    <row r="646" spans="1:11" x14ac:dyDescent="0.2">
      <c r="A646" s="1356">
        <v>232</v>
      </c>
      <c r="B646" s="1357"/>
      <c r="C646" s="45" t="s">
        <v>461</v>
      </c>
      <c r="D646" s="84"/>
      <c r="E646" s="1323"/>
      <c r="F646" s="1325"/>
      <c r="G646" s="84"/>
      <c r="H646" s="84"/>
      <c r="I646" s="84"/>
      <c r="J646" s="84"/>
      <c r="K646" s="85">
        <f t="shared" si="48"/>
        <v>0</v>
      </c>
    </row>
    <row r="647" spans="1:11" ht="22.5" x14ac:dyDescent="0.2">
      <c r="A647" s="1360" t="s">
        <v>462</v>
      </c>
      <c r="B647" s="1361"/>
      <c r="C647" s="51" t="s">
        <v>464</v>
      </c>
      <c r="D647" s="48">
        <f>D646+D645+D644</f>
        <v>0</v>
      </c>
      <c r="E647" s="1362">
        <f>E644+E645+E646</f>
        <v>0</v>
      </c>
      <c r="F647" s="1363"/>
      <c r="G647" s="48">
        <f>G644+G645+G646</f>
        <v>0</v>
      </c>
      <c r="H647" s="48">
        <f>H644+H645+H646</f>
        <v>0</v>
      </c>
      <c r="I647" s="48">
        <f>I644+I645+I646</f>
        <v>0</v>
      </c>
      <c r="J647" s="48">
        <f>J644+J645+J646</f>
        <v>0</v>
      </c>
      <c r="K647" s="85">
        <f t="shared" si="48"/>
        <v>0</v>
      </c>
    </row>
    <row r="648" spans="1:11" ht="19.5" x14ac:dyDescent="0.2">
      <c r="A648" s="1360" t="s">
        <v>465</v>
      </c>
      <c r="B648" s="1361"/>
      <c r="C648" s="52" t="s">
        <v>466</v>
      </c>
      <c r="D648" s="48">
        <f>D647+D643</f>
        <v>0</v>
      </c>
      <c r="E648" s="1392">
        <f>E647+E643</f>
        <v>0</v>
      </c>
      <c r="F648" s="1393"/>
      <c r="G648" s="48">
        <f>G647+G643</f>
        <v>0</v>
      </c>
      <c r="H648" s="48">
        <f>H647+H643</f>
        <v>0</v>
      </c>
      <c r="I648" s="48">
        <f>I647+I643</f>
        <v>0</v>
      </c>
      <c r="J648" s="48">
        <f>J647+J643</f>
        <v>0</v>
      </c>
      <c r="K648" s="85">
        <f t="shared" si="48"/>
        <v>0</v>
      </c>
    </row>
    <row r="649" spans="1:11" x14ac:dyDescent="0.2">
      <c r="A649" s="1366" t="s">
        <v>467</v>
      </c>
      <c r="B649" s="1367"/>
      <c r="C649" s="1368"/>
      <c r="D649" s="48">
        <f>D639+D648</f>
        <v>0</v>
      </c>
      <c r="E649" s="1392">
        <f>E639+E648</f>
        <v>0</v>
      </c>
      <c r="F649" s="1393"/>
      <c r="G649" s="48">
        <f>G639+G648</f>
        <v>0</v>
      </c>
      <c r="H649" s="48">
        <f>H639+H648</f>
        <v>0</v>
      </c>
      <c r="I649" s="48">
        <f>I648+I639</f>
        <v>0</v>
      </c>
      <c r="J649" s="48">
        <f>J648+J639</f>
        <v>0</v>
      </c>
      <c r="K649" s="85">
        <f t="shared" si="48"/>
        <v>0</v>
      </c>
    </row>
    <row r="650" spans="1:11" ht="21.75" customHeight="1" x14ac:dyDescent="0.2">
      <c r="A650" s="1320" t="s">
        <v>468</v>
      </c>
      <c r="B650" s="1322"/>
      <c r="C650" s="54" t="s">
        <v>667</v>
      </c>
      <c r="D650" s="1369" t="s">
        <v>469</v>
      </c>
      <c r="E650" s="1370"/>
      <c r="F650" s="1371"/>
      <c r="G650" s="55" t="s">
        <v>431</v>
      </c>
      <c r="H650" s="1372" t="s">
        <v>624</v>
      </c>
      <c r="I650" s="1373"/>
      <c r="J650" s="1374"/>
      <c r="K650" s="1375"/>
    </row>
    <row r="651" spans="1:11" x14ac:dyDescent="0.2">
      <c r="A651" s="1334"/>
      <c r="B651" s="1336"/>
      <c r="C651" s="56" t="s">
        <v>432</v>
      </c>
      <c r="D651" s="1334"/>
      <c r="E651" s="1335"/>
      <c r="F651" s="1336"/>
      <c r="G651" s="57" t="s">
        <v>432</v>
      </c>
      <c r="H651" s="41"/>
      <c r="I651" s="41"/>
      <c r="J651" s="1376"/>
      <c r="K651" s="1377"/>
    </row>
    <row r="652" spans="1:11" x14ac:dyDescent="0.2">
      <c r="A652" s="1334"/>
      <c r="B652" s="1336"/>
      <c r="C652" s="56" t="s">
        <v>433</v>
      </c>
      <c r="D652" s="1334"/>
      <c r="E652" s="1335"/>
      <c r="F652" s="1336"/>
      <c r="G652" s="57" t="s">
        <v>433</v>
      </c>
      <c r="H652" s="41"/>
      <c r="I652" s="41"/>
      <c r="J652" s="1376"/>
      <c r="K652" s="1377"/>
    </row>
    <row r="657" spans="1:11" ht="39" x14ac:dyDescent="0.2">
      <c r="A657" s="1329" t="s">
        <v>436</v>
      </c>
      <c r="B657" s="1331"/>
      <c r="C657" s="105" t="s">
        <v>625</v>
      </c>
      <c r="D657" s="1382"/>
      <c r="E657" s="1383"/>
      <c r="F657" s="1383"/>
      <c r="G657" s="1383"/>
      <c r="H657" s="1383"/>
      <c r="I657" s="1384"/>
      <c r="J657" s="106" t="s">
        <v>438</v>
      </c>
      <c r="K657" s="44" t="s">
        <v>439</v>
      </c>
    </row>
    <row r="658" spans="1:11" ht="19.5" x14ac:dyDescent="0.2">
      <c r="A658" s="1329" t="s">
        <v>440</v>
      </c>
      <c r="B658" s="1331"/>
      <c r="C658" s="230" t="s">
        <v>637</v>
      </c>
      <c r="D658" s="1385"/>
      <c r="E658" s="1386"/>
      <c r="F658" s="1386"/>
      <c r="G658" s="1386"/>
      <c r="H658" s="1386"/>
      <c r="I658" s="1387"/>
      <c r="J658" s="228" t="s">
        <v>441</v>
      </c>
      <c r="K658" s="44" t="s">
        <v>437</v>
      </c>
    </row>
    <row r="659" spans="1:11" ht="58.5" x14ac:dyDescent="0.2">
      <c r="A659" s="1329" t="s">
        <v>442</v>
      </c>
      <c r="B659" s="1331"/>
      <c r="C659" s="42" t="s">
        <v>427</v>
      </c>
      <c r="D659" s="227" t="s">
        <v>443</v>
      </c>
      <c r="E659" s="1388" t="s">
        <v>444</v>
      </c>
      <c r="F659" s="1389"/>
      <c r="G659" s="227" t="s">
        <v>445</v>
      </c>
      <c r="H659" s="227" t="s">
        <v>446</v>
      </c>
      <c r="I659" s="227" t="s">
        <v>447</v>
      </c>
      <c r="J659" s="28" t="s">
        <v>448</v>
      </c>
      <c r="K659" s="27" t="s">
        <v>449</v>
      </c>
    </row>
    <row r="660" spans="1:11" x14ac:dyDescent="0.2">
      <c r="A660" s="1356">
        <v>600</v>
      </c>
      <c r="B660" s="1357"/>
      <c r="C660" s="45" t="s">
        <v>450</v>
      </c>
      <c r="D660" s="257"/>
      <c r="E660" s="1390"/>
      <c r="F660" s="1391"/>
      <c r="G660" s="257"/>
      <c r="H660" s="257"/>
      <c r="I660" s="257"/>
      <c r="J660" s="717"/>
      <c r="K660" s="85">
        <f>J660-I660</f>
        <v>0</v>
      </c>
    </row>
    <row r="661" spans="1:11" x14ac:dyDescent="0.2">
      <c r="A661" s="1356">
        <v>601</v>
      </c>
      <c r="B661" s="1357"/>
      <c r="C661" s="45" t="s">
        <v>451</v>
      </c>
      <c r="D661" s="257"/>
      <c r="E661" s="1390"/>
      <c r="F661" s="1391"/>
      <c r="G661" s="257"/>
      <c r="H661" s="257"/>
      <c r="I661" s="257"/>
      <c r="J661" s="717"/>
      <c r="K661" s="85">
        <f>J661-I661</f>
        <v>0</v>
      </c>
    </row>
    <row r="662" spans="1:11" x14ac:dyDescent="0.2">
      <c r="A662" s="1356">
        <v>602</v>
      </c>
      <c r="B662" s="1357"/>
      <c r="C662" s="45" t="s">
        <v>452</v>
      </c>
      <c r="D662" s="257"/>
      <c r="E662" s="1390"/>
      <c r="F662" s="1391"/>
      <c r="G662" s="257"/>
      <c r="H662" s="257"/>
      <c r="I662" s="257"/>
      <c r="J662" s="717"/>
      <c r="K662" s="85">
        <f>J662-I662</f>
        <v>0</v>
      </c>
    </row>
    <row r="663" spans="1:11" x14ac:dyDescent="0.2">
      <c r="A663" s="1356">
        <v>603</v>
      </c>
      <c r="B663" s="1357"/>
      <c r="C663" s="45" t="s">
        <v>453</v>
      </c>
      <c r="D663" s="257"/>
      <c r="E663" s="1394"/>
      <c r="F663" s="1395"/>
      <c r="G663" s="257"/>
      <c r="H663" s="257"/>
      <c r="I663" s="257"/>
      <c r="J663" s="257"/>
      <c r="K663" s="85"/>
    </row>
    <row r="664" spans="1:11" x14ac:dyDescent="0.2">
      <c r="A664" s="1356">
        <v>604</v>
      </c>
      <c r="B664" s="1357"/>
      <c r="C664" s="45" t="s">
        <v>454</v>
      </c>
      <c r="D664" s="77"/>
      <c r="E664" s="1323"/>
      <c r="F664" s="1325"/>
      <c r="G664" s="77"/>
      <c r="H664" s="77"/>
      <c r="I664" s="77"/>
      <c r="J664" s="77"/>
      <c r="K664" s="85"/>
    </row>
    <row r="665" spans="1:11" x14ac:dyDescent="0.2">
      <c r="A665" s="1356">
        <v>605</v>
      </c>
      <c r="B665" s="1357"/>
      <c r="C665" s="45" t="s">
        <v>455</v>
      </c>
      <c r="D665" s="77"/>
      <c r="E665" s="1323"/>
      <c r="F665" s="1325"/>
      <c r="G665" s="77"/>
      <c r="H665" s="77"/>
      <c r="I665" s="77"/>
      <c r="J665" s="77"/>
      <c r="K665" s="85"/>
    </row>
    <row r="666" spans="1:11" x14ac:dyDescent="0.2">
      <c r="A666" s="1356">
        <v>606</v>
      </c>
      <c r="B666" s="1357"/>
      <c r="C666" s="45" t="s">
        <v>456</v>
      </c>
      <c r="D666" s="77"/>
      <c r="E666" s="1378"/>
      <c r="F666" s="1379"/>
      <c r="G666" s="77"/>
      <c r="H666" s="257"/>
      <c r="I666" s="257"/>
      <c r="J666" s="717"/>
      <c r="K666" s="85">
        <f>J666-I666</f>
        <v>0</v>
      </c>
    </row>
    <row r="667" spans="1:11" x14ac:dyDescent="0.2">
      <c r="A667" s="1360" t="s">
        <v>457</v>
      </c>
      <c r="B667" s="1361"/>
      <c r="C667" s="47" t="s">
        <v>458</v>
      </c>
      <c r="D667" s="48">
        <f>SUM(D660:D666)</f>
        <v>0</v>
      </c>
      <c r="E667" s="1380">
        <f>SUM(E660:E666)</f>
        <v>0</v>
      </c>
      <c r="F667" s="1381"/>
      <c r="G667" s="48">
        <f>SUM(G660:G666)</f>
        <v>0</v>
      </c>
      <c r="H667" s="48">
        <f>SUM(H660:H666)</f>
        <v>0</v>
      </c>
      <c r="I667" s="48">
        <f>SUM(I660:I666)</f>
        <v>0</v>
      </c>
      <c r="J667" s="48">
        <f>SUM(J660:J666)</f>
        <v>0</v>
      </c>
      <c r="K667" s="85">
        <f t="shared" ref="K667:K677" si="49">J667-I667</f>
        <v>0</v>
      </c>
    </row>
    <row r="668" spans="1:11" x14ac:dyDescent="0.2">
      <c r="A668" s="1356">
        <v>230</v>
      </c>
      <c r="B668" s="1357"/>
      <c r="C668" s="45" t="s">
        <v>459</v>
      </c>
      <c r="D668" s="84"/>
      <c r="E668" s="1323"/>
      <c r="F668" s="1325"/>
      <c r="G668" s="84"/>
      <c r="H668" s="84"/>
      <c r="I668" s="84"/>
      <c r="J668" s="84"/>
      <c r="K668" s="85">
        <f t="shared" si="49"/>
        <v>0</v>
      </c>
    </row>
    <row r="669" spans="1:11" x14ac:dyDescent="0.2">
      <c r="A669" s="1356">
        <v>231</v>
      </c>
      <c r="B669" s="1357"/>
      <c r="C669" s="45" t="s">
        <v>460</v>
      </c>
      <c r="D669" s="87"/>
      <c r="E669" s="1323"/>
      <c r="F669" s="1325"/>
      <c r="G669" s="87"/>
      <c r="H669" s="87"/>
      <c r="I669" s="87"/>
      <c r="J669" s="87"/>
      <c r="K669" s="85">
        <f t="shared" si="49"/>
        <v>0</v>
      </c>
    </row>
    <row r="670" spans="1:11" x14ac:dyDescent="0.2">
      <c r="A670" s="1356">
        <v>232</v>
      </c>
      <c r="B670" s="1357"/>
      <c r="C670" s="45" t="s">
        <v>461</v>
      </c>
      <c r="D670" s="84"/>
      <c r="E670" s="1323"/>
      <c r="F670" s="1325"/>
      <c r="G670" s="84"/>
      <c r="H670" s="84"/>
      <c r="I670" s="84"/>
      <c r="J670" s="84"/>
      <c r="K670" s="85">
        <f t="shared" si="49"/>
        <v>0</v>
      </c>
    </row>
    <row r="671" spans="1:11" ht="22.5" x14ac:dyDescent="0.2">
      <c r="A671" s="1360" t="s">
        <v>462</v>
      </c>
      <c r="B671" s="1361"/>
      <c r="C671" s="49" t="s">
        <v>463</v>
      </c>
      <c r="D671" s="48"/>
      <c r="E671" s="1362"/>
      <c r="F671" s="1363"/>
      <c r="G671" s="48"/>
      <c r="H671" s="48"/>
      <c r="I671" s="48"/>
      <c r="J671" s="48"/>
      <c r="K671" s="85">
        <f t="shared" si="49"/>
        <v>0</v>
      </c>
    </row>
    <row r="672" spans="1:11" x14ac:dyDescent="0.2">
      <c r="A672" s="1356">
        <v>230</v>
      </c>
      <c r="B672" s="1357"/>
      <c r="C672" s="45" t="s">
        <v>459</v>
      </c>
      <c r="D672" s="84"/>
      <c r="E672" s="1323"/>
      <c r="F672" s="1325"/>
      <c r="G672" s="84"/>
      <c r="H672" s="84"/>
      <c r="I672" s="84"/>
      <c r="J672" s="84"/>
      <c r="K672" s="85">
        <f t="shared" si="49"/>
        <v>0</v>
      </c>
    </row>
    <row r="673" spans="1:11" x14ac:dyDescent="0.2">
      <c r="A673" s="1356">
        <v>231</v>
      </c>
      <c r="B673" s="1357"/>
      <c r="C673" s="45" t="s">
        <v>460</v>
      </c>
      <c r="D673" s="84"/>
      <c r="E673" s="1323"/>
      <c r="F673" s="1325"/>
      <c r="G673" s="84"/>
      <c r="H673" s="84"/>
      <c r="I673" s="84"/>
      <c r="J673" s="84"/>
      <c r="K673" s="85">
        <f t="shared" si="49"/>
        <v>0</v>
      </c>
    </row>
    <row r="674" spans="1:11" x14ac:dyDescent="0.2">
      <c r="A674" s="1356">
        <v>232</v>
      </c>
      <c r="B674" s="1357"/>
      <c r="C674" s="45" t="s">
        <v>461</v>
      </c>
      <c r="D674" s="84"/>
      <c r="E674" s="1323"/>
      <c r="F674" s="1325"/>
      <c r="G674" s="84"/>
      <c r="H674" s="84"/>
      <c r="I674" s="84"/>
      <c r="J674" s="84"/>
      <c r="K674" s="85">
        <f t="shared" si="49"/>
        <v>0</v>
      </c>
    </row>
    <row r="675" spans="1:11" ht="22.5" x14ac:dyDescent="0.2">
      <c r="A675" s="1360" t="s">
        <v>462</v>
      </c>
      <c r="B675" s="1361"/>
      <c r="C675" s="51" t="s">
        <v>464</v>
      </c>
      <c r="D675" s="48"/>
      <c r="E675" s="1362"/>
      <c r="F675" s="1363"/>
      <c r="G675" s="48"/>
      <c r="H675" s="48"/>
      <c r="I675" s="48"/>
      <c r="J675" s="48"/>
      <c r="K675" s="85">
        <f t="shared" si="49"/>
        <v>0</v>
      </c>
    </row>
    <row r="676" spans="1:11" ht="19.5" x14ac:dyDescent="0.2">
      <c r="A676" s="1360" t="s">
        <v>465</v>
      </c>
      <c r="B676" s="1361"/>
      <c r="C676" s="52" t="s">
        <v>466</v>
      </c>
      <c r="D676" s="48"/>
      <c r="E676" s="1392"/>
      <c r="F676" s="1393"/>
      <c r="G676" s="48"/>
      <c r="H676" s="48"/>
      <c r="I676" s="48"/>
      <c r="J676" s="48"/>
      <c r="K676" s="85">
        <f t="shared" si="49"/>
        <v>0</v>
      </c>
    </row>
    <row r="677" spans="1:11" x14ac:dyDescent="0.2">
      <c r="A677" s="1366" t="s">
        <v>467</v>
      </c>
      <c r="B677" s="1367"/>
      <c r="C677" s="1368"/>
      <c r="D677" s="48">
        <f>D667</f>
        <v>0</v>
      </c>
      <c r="E677" s="1392">
        <f>E667+E676</f>
        <v>0</v>
      </c>
      <c r="F677" s="1393"/>
      <c r="G677" s="48">
        <f>G667+G676</f>
        <v>0</v>
      </c>
      <c r="H677" s="48">
        <f>H667+H676</f>
        <v>0</v>
      </c>
      <c r="I677" s="48">
        <f>I676+I667</f>
        <v>0</v>
      </c>
      <c r="J677" s="48">
        <f>J676+J667</f>
        <v>0</v>
      </c>
      <c r="K677" s="85">
        <f t="shared" si="49"/>
        <v>0</v>
      </c>
    </row>
    <row r="678" spans="1:11" ht="20.25" customHeight="1" x14ac:dyDescent="0.2">
      <c r="A678" s="1320" t="s">
        <v>468</v>
      </c>
      <c r="B678" s="1322"/>
      <c r="C678" s="54"/>
      <c r="D678" s="1369" t="s">
        <v>469</v>
      </c>
      <c r="E678" s="1370"/>
      <c r="F678" s="1371"/>
      <c r="G678" s="55" t="s">
        <v>431</v>
      </c>
      <c r="H678" s="1372" t="s">
        <v>624</v>
      </c>
      <c r="I678" s="1373"/>
      <c r="J678" s="1374"/>
      <c r="K678" s="1375"/>
    </row>
    <row r="679" spans="1:11" x14ac:dyDescent="0.2">
      <c r="A679" s="1334"/>
      <c r="B679" s="1336"/>
      <c r="C679" s="56" t="s">
        <v>432</v>
      </c>
      <c r="D679" s="1334"/>
      <c r="E679" s="1335"/>
      <c r="F679" s="1336"/>
      <c r="G679" s="57" t="s">
        <v>432</v>
      </c>
      <c r="H679" s="41"/>
      <c r="I679" s="41"/>
      <c r="J679" s="1376"/>
      <c r="K679" s="1377"/>
    </row>
    <row r="680" spans="1:11" x14ac:dyDescent="0.2">
      <c r="A680" s="1334"/>
      <c r="B680" s="1336"/>
      <c r="C680" s="56" t="s">
        <v>433</v>
      </c>
      <c r="D680" s="1334"/>
      <c r="E680" s="1335"/>
      <c r="F680" s="1336"/>
      <c r="G680" s="57" t="s">
        <v>433</v>
      </c>
      <c r="H680" s="41"/>
      <c r="I680" s="41"/>
      <c r="J680" s="1376"/>
      <c r="K680" s="1377"/>
    </row>
    <row r="685" spans="1:11" ht="39" x14ac:dyDescent="0.2">
      <c r="A685" s="1329" t="s">
        <v>436</v>
      </c>
      <c r="B685" s="1331"/>
      <c r="C685" s="105" t="s">
        <v>625</v>
      </c>
      <c r="D685" s="1382"/>
      <c r="E685" s="1383"/>
      <c r="F685" s="1383"/>
      <c r="G685" s="1383"/>
      <c r="H685" s="1383"/>
      <c r="I685" s="1384"/>
      <c r="J685" s="106" t="s">
        <v>438</v>
      </c>
      <c r="K685" s="44" t="s">
        <v>439</v>
      </c>
    </row>
    <row r="686" spans="1:11" ht="19.5" x14ac:dyDescent="0.2">
      <c r="A686" s="1329" t="s">
        <v>440</v>
      </c>
      <c r="B686" s="1331"/>
      <c r="C686" s="230" t="s">
        <v>639</v>
      </c>
      <c r="D686" s="1385"/>
      <c r="E686" s="1386"/>
      <c r="F686" s="1386"/>
      <c r="G686" s="1386"/>
      <c r="H686" s="1386"/>
      <c r="I686" s="1387"/>
      <c r="J686" s="228" t="s">
        <v>441</v>
      </c>
      <c r="K686" s="44" t="s">
        <v>437</v>
      </c>
    </row>
    <row r="687" spans="1:11" ht="58.5" x14ac:dyDescent="0.2">
      <c r="A687" s="1329" t="s">
        <v>442</v>
      </c>
      <c r="B687" s="1331"/>
      <c r="C687" s="42" t="s">
        <v>427</v>
      </c>
      <c r="D687" s="227" t="s">
        <v>443</v>
      </c>
      <c r="E687" s="1388" t="s">
        <v>444</v>
      </c>
      <c r="F687" s="1389"/>
      <c r="G687" s="227" t="s">
        <v>445</v>
      </c>
      <c r="H687" s="227" t="s">
        <v>446</v>
      </c>
      <c r="I687" s="227" t="s">
        <v>447</v>
      </c>
      <c r="J687" s="28" t="s">
        <v>448</v>
      </c>
      <c r="K687" s="27" t="s">
        <v>449</v>
      </c>
    </row>
    <row r="688" spans="1:11" x14ac:dyDescent="0.2">
      <c r="A688" s="1356">
        <v>600</v>
      </c>
      <c r="B688" s="1357"/>
      <c r="C688" s="45" t="s">
        <v>450</v>
      </c>
      <c r="D688" s="257"/>
      <c r="E688" s="1323"/>
      <c r="F688" s="1325"/>
      <c r="G688" s="77"/>
      <c r="H688" s="257"/>
      <c r="I688" s="257"/>
      <c r="J688" s="257"/>
      <c r="K688" s="85">
        <f>J688-I688</f>
        <v>0</v>
      </c>
    </row>
    <row r="689" spans="1:11" x14ac:dyDescent="0.2">
      <c r="A689" s="1356">
        <v>601</v>
      </c>
      <c r="B689" s="1357"/>
      <c r="C689" s="45" t="s">
        <v>451</v>
      </c>
      <c r="D689" s="257"/>
      <c r="E689" s="1323"/>
      <c r="F689" s="1325"/>
      <c r="G689" s="77"/>
      <c r="H689" s="257"/>
      <c r="I689" s="257"/>
      <c r="J689" s="257"/>
      <c r="K689" s="85">
        <f>J689-I689</f>
        <v>0</v>
      </c>
    </row>
    <row r="690" spans="1:11" x14ac:dyDescent="0.2">
      <c r="A690" s="1356">
        <v>602</v>
      </c>
      <c r="B690" s="1357"/>
      <c r="C690" s="45" t="s">
        <v>452</v>
      </c>
      <c r="D690" s="77"/>
      <c r="E690" s="1323"/>
      <c r="F690" s="1325"/>
      <c r="G690" s="77"/>
      <c r="H690" s="257"/>
      <c r="I690" s="257"/>
      <c r="J690" s="257"/>
      <c r="K690" s="85">
        <f>J690-I690</f>
        <v>0</v>
      </c>
    </row>
    <row r="691" spans="1:11" x14ac:dyDescent="0.2">
      <c r="A691" s="1356">
        <v>603</v>
      </c>
      <c r="B691" s="1357"/>
      <c r="C691" s="45" t="s">
        <v>453</v>
      </c>
      <c r="D691" s="77"/>
      <c r="E691" s="1323"/>
      <c r="F691" s="1325"/>
      <c r="G691" s="77"/>
      <c r="H691" s="77"/>
      <c r="I691" s="77"/>
      <c r="J691" s="77"/>
      <c r="K691" s="85"/>
    </row>
    <row r="692" spans="1:11" x14ac:dyDescent="0.2">
      <c r="A692" s="1356">
        <v>604</v>
      </c>
      <c r="B692" s="1357"/>
      <c r="C692" s="45" t="s">
        <v>454</v>
      </c>
      <c r="D692" s="77"/>
      <c r="E692" s="1323"/>
      <c r="F692" s="1325"/>
      <c r="G692" s="77"/>
      <c r="H692" s="77"/>
      <c r="I692" s="77"/>
      <c r="J692" s="77"/>
      <c r="K692" s="85"/>
    </row>
    <row r="693" spans="1:11" x14ac:dyDescent="0.2">
      <c r="A693" s="1356">
        <v>605</v>
      </c>
      <c r="B693" s="1357"/>
      <c r="C693" s="45" t="s">
        <v>455</v>
      </c>
      <c r="D693" s="77"/>
      <c r="E693" s="1323"/>
      <c r="F693" s="1325"/>
      <c r="G693" s="77"/>
      <c r="H693" s="77"/>
      <c r="I693" s="77"/>
      <c r="J693" s="77"/>
      <c r="K693" s="85"/>
    </row>
    <row r="694" spans="1:11" x14ac:dyDescent="0.2">
      <c r="A694" s="1356">
        <v>606</v>
      </c>
      <c r="B694" s="1357"/>
      <c r="C694" s="45" t="s">
        <v>456</v>
      </c>
      <c r="D694" s="77"/>
      <c r="E694" s="1378"/>
      <c r="F694" s="1379"/>
      <c r="G694" s="77"/>
      <c r="H694" s="77"/>
      <c r="I694" s="77"/>
      <c r="J694" s="77"/>
      <c r="K694" s="85">
        <f>J694-I694</f>
        <v>0</v>
      </c>
    </row>
    <row r="695" spans="1:11" x14ac:dyDescent="0.2">
      <c r="A695" s="1360" t="s">
        <v>457</v>
      </c>
      <c r="B695" s="1361"/>
      <c r="C695" s="47" t="s">
        <v>458</v>
      </c>
      <c r="D695" s="48">
        <f>SUM(D688:D694)</f>
        <v>0</v>
      </c>
      <c r="E695" s="1380">
        <f>SUM(E688:E694)</f>
        <v>0</v>
      </c>
      <c r="F695" s="1381"/>
      <c r="G695" s="48">
        <f>SUM(G688:G694)</f>
        <v>0</v>
      </c>
      <c r="H695" s="48">
        <f>SUM(H688:H694)</f>
        <v>0</v>
      </c>
      <c r="I695" s="48">
        <f>SUM(I688:I694)</f>
        <v>0</v>
      </c>
      <c r="J695" s="48">
        <f>SUM(J688:J694)</f>
        <v>0</v>
      </c>
      <c r="K695" s="85">
        <f t="shared" ref="K695:K705" si="50">J695-I695</f>
        <v>0</v>
      </c>
    </row>
    <row r="696" spans="1:11" x14ac:dyDescent="0.2">
      <c r="A696" s="1356">
        <v>230</v>
      </c>
      <c r="B696" s="1357"/>
      <c r="C696" s="45" t="s">
        <v>459</v>
      </c>
      <c r="D696" s="84"/>
      <c r="E696" s="1323"/>
      <c r="F696" s="1325"/>
      <c r="G696" s="84"/>
      <c r="H696" s="84"/>
      <c r="I696" s="84"/>
      <c r="J696" s="84"/>
      <c r="K696" s="85">
        <f t="shared" si="50"/>
        <v>0</v>
      </c>
    </row>
    <row r="697" spans="1:11" x14ac:dyDescent="0.2">
      <c r="A697" s="1356">
        <v>231</v>
      </c>
      <c r="B697" s="1357"/>
      <c r="C697" s="45" t="s">
        <v>460</v>
      </c>
      <c r="D697" s="87"/>
      <c r="E697" s="1323"/>
      <c r="F697" s="1325"/>
      <c r="G697" s="87"/>
      <c r="H697" s="87"/>
      <c r="I697" s="87"/>
      <c r="J697" s="87"/>
      <c r="K697" s="85">
        <f t="shared" si="50"/>
        <v>0</v>
      </c>
    </row>
    <row r="698" spans="1:11" x14ac:dyDescent="0.2">
      <c r="A698" s="1356">
        <v>232</v>
      </c>
      <c r="B698" s="1357"/>
      <c r="C698" s="45" t="s">
        <v>461</v>
      </c>
      <c r="D698" s="84"/>
      <c r="E698" s="1323"/>
      <c r="F698" s="1325"/>
      <c r="G698" s="84"/>
      <c r="H698" s="84"/>
      <c r="I698" s="84"/>
      <c r="J698" s="84"/>
      <c r="K698" s="85">
        <f t="shared" si="50"/>
        <v>0</v>
      </c>
    </row>
    <row r="699" spans="1:11" ht="22.5" x14ac:dyDescent="0.2">
      <c r="A699" s="1360" t="s">
        <v>462</v>
      </c>
      <c r="B699" s="1361"/>
      <c r="C699" s="49" t="s">
        <v>463</v>
      </c>
      <c r="D699" s="48"/>
      <c r="E699" s="1362"/>
      <c r="F699" s="1363"/>
      <c r="G699" s="48"/>
      <c r="H699" s="48"/>
      <c r="I699" s="48"/>
      <c r="J699" s="48"/>
      <c r="K699" s="85">
        <f t="shared" si="50"/>
        <v>0</v>
      </c>
    </row>
    <row r="700" spans="1:11" x14ac:dyDescent="0.2">
      <c r="A700" s="1356">
        <v>230</v>
      </c>
      <c r="B700" s="1357"/>
      <c r="C700" s="45" t="s">
        <v>459</v>
      </c>
      <c r="D700" s="84"/>
      <c r="E700" s="1323"/>
      <c r="F700" s="1325"/>
      <c r="G700" s="84"/>
      <c r="H700" s="84"/>
      <c r="I700" s="84"/>
      <c r="J700" s="84"/>
      <c r="K700" s="85">
        <f t="shared" si="50"/>
        <v>0</v>
      </c>
    </row>
    <row r="701" spans="1:11" x14ac:dyDescent="0.2">
      <c r="A701" s="1356">
        <v>231</v>
      </c>
      <c r="B701" s="1357"/>
      <c r="C701" s="45" t="s">
        <v>460</v>
      </c>
      <c r="D701" s="84"/>
      <c r="E701" s="1323"/>
      <c r="F701" s="1325"/>
      <c r="G701" s="84"/>
      <c r="H701" s="84"/>
      <c r="I701" s="84"/>
      <c r="J701" s="84"/>
      <c r="K701" s="85">
        <f t="shared" si="50"/>
        <v>0</v>
      </c>
    </row>
    <row r="702" spans="1:11" x14ac:dyDescent="0.2">
      <c r="A702" s="1356">
        <v>232</v>
      </c>
      <c r="B702" s="1357"/>
      <c r="C702" s="45" t="s">
        <v>461</v>
      </c>
      <c r="D702" s="84"/>
      <c r="E702" s="1323"/>
      <c r="F702" s="1325"/>
      <c r="G702" s="84"/>
      <c r="H702" s="84"/>
      <c r="I702" s="84"/>
      <c r="J702" s="84"/>
      <c r="K702" s="85">
        <f t="shared" si="50"/>
        <v>0</v>
      </c>
    </row>
    <row r="703" spans="1:11" ht="22.5" x14ac:dyDescent="0.2">
      <c r="A703" s="1360" t="s">
        <v>462</v>
      </c>
      <c r="B703" s="1361"/>
      <c r="C703" s="51" t="s">
        <v>464</v>
      </c>
      <c r="D703" s="48"/>
      <c r="E703" s="1362"/>
      <c r="F703" s="1363"/>
      <c r="G703" s="48"/>
      <c r="H703" s="48"/>
      <c r="I703" s="48"/>
      <c r="J703" s="48"/>
      <c r="K703" s="85">
        <f t="shared" si="50"/>
        <v>0</v>
      </c>
    </row>
    <row r="704" spans="1:11" ht="19.5" x14ac:dyDescent="0.2">
      <c r="A704" s="1360" t="s">
        <v>465</v>
      </c>
      <c r="B704" s="1361"/>
      <c r="C704" s="52" t="s">
        <v>466</v>
      </c>
      <c r="D704" s="48"/>
      <c r="E704" s="1392"/>
      <c r="F704" s="1393"/>
      <c r="G704" s="48"/>
      <c r="H704" s="48"/>
      <c r="I704" s="48"/>
      <c r="J704" s="48"/>
      <c r="K704" s="85">
        <f t="shared" si="50"/>
        <v>0</v>
      </c>
    </row>
    <row r="705" spans="1:13" x14ac:dyDescent="0.2">
      <c r="A705" s="1366" t="s">
        <v>467</v>
      </c>
      <c r="B705" s="1367"/>
      <c r="C705" s="1368"/>
      <c r="D705" s="48">
        <f>D695</f>
        <v>0</v>
      </c>
      <c r="E705" s="1392">
        <f>E695+E704</f>
        <v>0</v>
      </c>
      <c r="F705" s="1393"/>
      <c r="G705" s="48">
        <f>G695+G704</f>
        <v>0</v>
      </c>
      <c r="H705" s="48">
        <f>H695+H704</f>
        <v>0</v>
      </c>
      <c r="I705" s="48">
        <f>I704+I695</f>
        <v>0</v>
      </c>
      <c r="J705" s="48">
        <f>J704+J695</f>
        <v>0</v>
      </c>
      <c r="K705" s="85">
        <f t="shared" si="50"/>
        <v>0</v>
      </c>
    </row>
    <row r="706" spans="1:13" ht="21" customHeight="1" x14ac:dyDescent="0.2">
      <c r="A706" s="1320" t="s">
        <v>468</v>
      </c>
      <c r="B706" s="1322"/>
      <c r="C706" s="54"/>
      <c r="D706" s="1369" t="s">
        <v>469</v>
      </c>
      <c r="E706" s="1370"/>
      <c r="F706" s="1371"/>
      <c r="G706" s="55" t="s">
        <v>431</v>
      </c>
      <c r="H706" s="1372" t="s">
        <v>624</v>
      </c>
      <c r="I706" s="1373"/>
      <c r="J706" s="1374"/>
      <c r="K706" s="1375"/>
    </row>
    <row r="707" spans="1:13" x14ac:dyDescent="0.2">
      <c r="A707" s="1334"/>
      <c r="B707" s="1336"/>
      <c r="C707" s="56" t="s">
        <v>432</v>
      </c>
      <c r="D707" s="1334"/>
      <c r="E707" s="1335"/>
      <c r="F707" s="1336"/>
      <c r="G707" s="57" t="s">
        <v>432</v>
      </c>
      <c r="H707" s="41"/>
      <c r="I707" s="41"/>
      <c r="J707" s="1376"/>
      <c r="K707" s="1377"/>
    </row>
    <row r="708" spans="1:13" x14ac:dyDescent="0.2">
      <c r="A708" s="1334"/>
      <c r="B708" s="1336"/>
      <c r="C708" s="56" t="s">
        <v>433</v>
      </c>
      <c r="D708" s="1334"/>
      <c r="E708" s="1335"/>
      <c r="F708" s="1336"/>
      <c r="G708" s="57" t="s">
        <v>433</v>
      </c>
      <c r="H708" s="41"/>
      <c r="I708" s="41"/>
      <c r="J708" s="1376"/>
      <c r="K708" s="1377"/>
    </row>
    <row r="713" spans="1:13" ht="39" x14ac:dyDescent="0.2">
      <c r="A713" s="1329" t="s">
        <v>436</v>
      </c>
      <c r="B713" s="1331"/>
      <c r="C713" s="105" t="s">
        <v>625</v>
      </c>
      <c r="D713" s="1382"/>
      <c r="E713" s="1383"/>
      <c r="F713" s="1383"/>
      <c r="G713" s="1383"/>
      <c r="H713" s="1383"/>
      <c r="I713" s="1384"/>
      <c r="J713" s="106" t="s">
        <v>438</v>
      </c>
      <c r="K713" s="44" t="s">
        <v>439</v>
      </c>
    </row>
    <row r="714" spans="1:13" ht="19.5" x14ac:dyDescent="0.2">
      <c r="A714" s="1329" t="s">
        <v>440</v>
      </c>
      <c r="B714" s="1331"/>
      <c r="C714" s="230" t="s">
        <v>1039</v>
      </c>
      <c r="D714" s="1385"/>
      <c r="E714" s="1386"/>
      <c r="F714" s="1386"/>
      <c r="G714" s="1386"/>
      <c r="H714" s="1386"/>
      <c r="I714" s="1387"/>
      <c r="J714" s="228" t="s">
        <v>441</v>
      </c>
      <c r="K714" s="44" t="s">
        <v>437</v>
      </c>
    </row>
    <row r="715" spans="1:13" ht="58.5" x14ac:dyDescent="0.2">
      <c r="A715" s="1329" t="s">
        <v>442</v>
      </c>
      <c r="B715" s="1331"/>
      <c r="C715" s="42" t="s">
        <v>427</v>
      </c>
      <c r="D715" s="227" t="s">
        <v>443</v>
      </c>
      <c r="E715" s="1388" t="s">
        <v>444</v>
      </c>
      <c r="F715" s="1389"/>
      <c r="G715" s="227" t="s">
        <v>445</v>
      </c>
      <c r="H715" s="227" t="s">
        <v>446</v>
      </c>
      <c r="I715" s="227" t="s">
        <v>447</v>
      </c>
      <c r="J715" s="28" t="s">
        <v>448</v>
      </c>
      <c r="K715" s="27" t="s">
        <v>449</v>
      </c>
    </row>
    <row r="716" spans="1:13" x14ac:dyDescent="0.2">
      <c r="A716" s="1356">
        <v>600</v>
      </c>
      <c r="B716" s="1357"/>
      <c r="C716" s="45" t="s">
        <v>450</v>
      </c>
      <c r="D716" s="257">
        <v>2130</v>
      </c>
      <c r="E716" s="1390">
        <v>3590</v>
      </c>
      <c r="F716" s="1391"/>
      <c r="G716" s="257">
        <f>E716</f>
        <v>3590</v>
      </c>
      <c r="H716" s="257">
        <v>2590</v>
      </c>
      <c r="I716" s="257">
        <v>2590</v>
      </c>
      <c r="J716" s="257">
        <v>2393</v>
      </c>
      <c r="K716" s="85">
        <f>J716-I716</f>
        <v>-197</v>
      </c>
    </row>
    <row r="717" spans="1:13" x14ac:dyDescent="0.2">
      <c r="A717" s="1356">
        <v>601</v>
      </c>
      <c r="B717" s="1357"/>
      <c r="C717" s="45" t="s">
        <v>451</v>
      </c>
      <c r="D717" s="257">
        <v>370</v>
      </c>
      <c r="E717" s="1390">
        <v>620</v>
      </c>
      <c r="F717" s="1391"/>
      <c r="G717" s="257">
        <f t="shared" ref="G717:G718" si="51">E717</f>
        <v>620</v>
      </c>
      <c r="H717" s="257">
        <v>620</v>
      </c>
      <c r="I717" s="257">
        <v>620</v>
      </c>
      <c r="J717" s="257">
        <v>396</v>
      </c>
      <c r="K717" s="85">
        <f>J717-I717</f>
        <v>-224</v>
      </c>
    </row>
    <row r="718" spans="1:13" x14ac:dyDescent="0.2">
      <c r="A718" s="1356">
        <v>602</v>
      </c>
      <c r="B718" s="1357"/>
      <c r="C718" s="45" t="s">
        <v>452</v>
      </c>
      <c r="D718" s="257">
        <v>2648</v>
      </c>
      <c r="E718" s="1390">
        <v>3000</v>
      </c>
      <c r="F718" s="1391"/>
      <c r="G718" s="257">
        <f t="shared" si="51"/>
        <v>3000</v>
      </c>
      <c r="H718" s="257">
        <v>7500</v>
      </c>
      <c r="I718" s="257">
        <v>7500</v>
      </c>
      <c r="J718" s="257">
        <v>5906</v>
      </c>
      <c r="K718" s="85">
        <f>J718-I718</f>
        <v>-1594</v>
      </c>
      <c r="L718" s="102"/>
      <c r="M718" s="415"/>
    </row>
    <row r="719" spans="1:13" x14ac:dyDescent="0.2">
      <c r="A719" s="1356">
        <v>603</v>
      </c>
      <c r="B719" s="1357"/>
      <c r="C719" s="45" t="s">
        <v>453</v>
      </c>
      <c r="D719" s="77"/>
      <c r="E719" s="1323"/>
      <c r="F719" s="1325"/>
      <c r="G719" s="77"/>
      <c r="H719" s="77"/>
      <c r="I719" s="77"/>
      <c r="J719" s="77"/>
      <c r="K719" s="85"/>
    </row>
    <row r="720" spans="1:13" x14ac:dyDescent="0.2">
      <c r="A720" s="1356">
        <v>604</v>
      </c>
      <c r="B720" s="1357"/>
      <c r="C720" s="45" t="s">
        <v>454</v>
      </c>
      <c r="D720" s="77"/>
      <c r="E720" s="1323"/>
      <c r="F720" s="1325"/>
      <c r="G720" s="77"/>
      <c r="H720" s="77"/>
      <c r="I720" s="77"/>
      <c r="J720" s="77"/>
      <c r="K720" s="85"/>
    </row>
    <row r="721" spans="1:11" x14ac:dyDescent="0.2">
      <c r="A721" s="1356">
        <v>605</v>
      </c>
      <c r="B721" s="1357"/>
      <c r="C721" s="45" t="s">
        <v>455</v>
      </c>
      <c r="D721" s="77"/>
      <c r="E721" s="1323"/>
      <c r="F721" s="1325"/>
      <c r="G721" s="77"/>
      <c r="H721" s="77"/>
      <c r="I721" s="77"/>
      <c r="J721" s="77"/>
      <c r="K721" s="85"/>
    </row>
    <row r="722" spans="1:11" x14ac:dyDescent="0.2">
      <c r="A722" s="1356">
        <v>606</v>
      </c>
      <c r="B722" s="1357"/>
      <c r="C722" s="45" t="s">
        <v>456</v>
      </c>
      <c r="D722" s="257"/>
      <c r="E722" s="1378"/>
      <c r="F722" s="1379"/>
      <c r="G722" s="77"/>
      <c r="H722" s="257"/>
      <c r="I722" s="257"/>
      <c r="J722" s="257"/>
      <c r="K722" s="85">
        <f>J722-I722</f>
        <v>0</v>
      </c>
    </row>
    <row r="723" spans="1:11" x14ac:dyDescent="0.2">
      <c r="A723" s="1360" t="s">
        <v>457</v>
      </c>
      <c r="B723" s="1361"/>
      <c r="C723" s="47" t="s">
        <v>458</v>
      </c>
      <c r="D723" s="48">
        <f>SUM(D716:D722)</f>
        <v>5148</v>
      </c>
      <c r="E723" s="1380">
        <f>SUM(E716:E722)</f>
        <v>7210</v>
      </c>
      <c r="F723" s="1381"/>
      <c r="G723" s="48">
        <f>SUM(G716:G722)</f>
        <v>7210</v>
      </c>
      <c r="H723" s="48">
        <f>SUM(H716:H722)</f>
        <v>10710</v>
      </c>
      <c r="I723" s="48">
        <f>SUM(I716:I722)</f>
        <v>10710</v>
      </c>
      <c r="J723" s="48">
        <f>SUM(J716:J722)</f>
        <v>8695</v>
      </c>
      <c r="K723" s="85">
        <f t="shared" ref="K723:K733" si="52">J723-I723</f>
        <v>-2015</v>
      </c>
    </row>
    <row r="724" spans="1:11" x14ac:dyDescent="0.2">
      <c r="A724" s="1356">
        <v>230</v>
      </c>
      <c r="B724" s="1357"/>
      <c r="C724" s="45" t="s">
        <v>459</v>
      </c>
      <c r="D724" s="84"/>
      <c r="E724" s="1323"/>
      <c r="F724" s="1325"/>
      <c r="G724" s="84"/>
      <c r="H724" s="84"/>
      <c r="I724" s="84"/>
      <c r="J724" s="84"/>
      <c r="K724" s="85">
        <f t="shared" si="52"/>
        <v>0</v>
      </c>
    </row>
    <row r="725" spans="1:11" x14ac:dyDescent="0.2">
      <c r="A725" s="1356">
        <v>231</v>
      </c>
      <c r="B725" s="1357"/>
      <c r="C725" s="45" t="s">
        <v>460</v>
      </c>
      <c r="D725" s="87"/>
      <c r="E725" s="1390"/>
      <c r="F725" s="1391"/>
      <c r="G725" s="87"/>
      <c r="H725" s="87"/>
      <c r="I725" s="87"/>
      <c r="J725" s="87"/>
      <c r="K725" s="85">
        <f t="shared" si="52"/>
        <v>0</v>
      </c>
    </row>
    <row r="726" spans="1:11" x14ac:dyDescent="0.2">
      <c r="A726" s="1356">
        <v>232</v>
      </c>
      <c r="B726" s="1357"/>
      <c r="C726" s="45" t="s">
        <v>461</v>
      </c>
      <c r="D726" s="84"/>
      <c r="E726" s="1323"/>
      <c r="F726" s="1325"/>
      <c r="G726" s="84"/>
      <c r="H726" s="84"/>
      <c r="I726" s="84"/>
      <c r="J726" s="84"/>
      <c r="K726" s="85">
        <f t="shared" si="52"/>
        <v>0</v>
      </c>
    </row>
    <row r="727" spans="1:11" ht="22.5" x14ac:dyDescent="0.2">
      <c r="A727" s="1360" t="s">
        <v>462</v>
      </c>
      <c r="B727" s="1361"/>
      <c r="C727" s="49" t="s">
        <v>463</v>
      </c>
      <c r="D727" s="48"/>
      <c r="E727" s="1362">
        <f>E724+E725+E726</f>
        <v>0</v>
      </c>
      <c r="F727" s="1363"/>
      <c r="G727" s="660">
        <f>G724+G725+G726</f>
        <v>0</v>
      </c>
      <c r="H727" s="660">
        <f>H724+H725+H726</f>
        <v>0</v>
      </c>
      <c r="I727" s="660">
        <f>I724+I725+I726</f>
        <v>0</v>
      </c>
      <c r="J727" s="660">
        <f>J724+J725+J726</f>
        <v>0</v>
      </c>
      <c r="K727" s="85">
        <f t="shared" si="52"/>
        <v>0</v>
      </c>
    </row>
    <row r="728" spans="1:11" x14ac:dyDescent="0.2">
      <c r="A728" s="1356">
        <v>230</v>
      </c>
      <c r="B728" s="1357"/>
      <c r="C728" s="45" t="s">
        <v>459</v>
      </c>
      <c r="D728" s="84"/>
      <c r="E728" s="1323"/>
      <c r="F728" s="1325"/>
      <c r="G728" s="84"/>
      <c r="H728" s="84"/>
      <c r="I728" s="84"/>
      <c r="J728" s="84"/>
      <c r="K728" s="85">
        <f t="shared" si="52"/>
        <v>0</v>
      </c>
    </row>
    <row r="729" spans="1:11" x14ac:dyDescent="0.2">
      <c r="A729" s="1356">
        <v>231</v>
      </c>
      <c r="B729" s="1357"/>
      <c r="C729" s="45" t="s">
        <v>460</v>
      </c>
      <c r="D729" s="84"/>
      <c r="E729" s="1323"/>
      <c r="F729" s="1325"/>
      <c r="G729" s="84"/>
      <c r="H729" s="84"/>
      <c r="I729" s="84"/>
      <c r="J729" s="84"/>
      <c r="K729" s="85">
        <f t="shared" si="52"/>
        <v>0</v>
      </c>
    </row>
    <row r="730" spans="1:11" x14ac:dyDescent="0.2">
      <c r="A730" s="1356">
        <v>232</v>
      </c>
      <c r="B730" s="1357"/>
      <c r="C730" s="45" t="s">
        <v>461</v>
      </c>
      <c r="D730" s="84"/>
      <c r="E730" s="1323"/>
      <c r="F730" s="1325"/>
      <c r="G730" s="84"/>
      <c r="H730" s="84"/>
      <c r="I730" s="84"/>
      <c r="J730" s="84"/>
      <c r="K730" s="85">
        <f t="shared" si="52"/>
        <v>0</v>
      </c>
    </row>
    <row r="731" spans="1:11" ht="22.5" x14ac:dyDescent="0.2">
      <c r="A731" s="1360" t="s">
        <v>462</v>
      </c>
      <c r="B731" s="1361"/>
      <c r="C731" s="51" t="s">
        <v>464</v>
      </c>
      <c r="D731" s="48"/>
      <c r="E731" s="1362">
        <f>E728+E729+E730</f>
        <v>0</v>
      </c>
      <c r="F731" s="1363"/>
      <c r="G731" s="660">
        <f>G728+G729+G730</f>
        <v>0</v>
      </c>
      <c r="H731" s="660">
        <f>H728+H729+H730</f>
        <v>0</v>
      </c>
      <c r="I731" s="660">
        <f>I728+I729+I730</f>
        <v>0</v>
      </c>
      <c r="J731" s="660">
        <f>J728+J729+J730</f>
        <v>0</v>
      </c>
      <c r="K731" s="85">
        <f t="shared" si="52"/>
        <v>0</v>
      </c>
    </row>
    <row r="732" spans="1:11" ht="19.5" x14ac:dyDescent="0.2">
      <c r="A732" s="1360" t="s">
        <v>465</v>
      </c>
      <c r="B732" s="1361"/>
      <c r="C732" s="52" t="s">
        <v>466</v>
      </c>
      <c r="D732" s="48"/>
      <c r="E732" s="1392">
        <f>E731+E727</f>
        <v>0</v>
      </c>
      <c r="F732" s="1393"/>
      <c r="G732" s="48">
        <f>G731+G727</f>
        <v>0</v>
      </c>
      <c r="H732" s="48">
        <f>H731+H727</f>
        <v>0</v>
      </c>
      <c r="I732" s="48">
        <f>I731+I727</f>
        <v>0</v>
      </c>
      <c r="J732" s="48">
        <f>J731+J727</f>
        <v>0</v>
      </c>
      <c r="K732" s="85">
        <f t="shared" si="52"/>
        <v>0</v>
      </c>
    </row>
    <row r="733" spans="1:11" x14ac:dyDescent="0.2">
      <c r="A733" s="1366" t="s">
        <v>467</v>
      </c>
      <c r="B733" s="1367"/>
      <c r="C733" s="1368"/>
      <c r="D733" s="48">
        <f>D723</f>
        <v>5148</v>
      </c>
      <c r="E733" s="1392">
        <f>E723+E732</f>
        <v>7210</v>
      </c>
      <c r="F733" s="1393"/>
      <c r="G733" s="48">
        <f>G723+G732</f>
        <v>7210</v>
      </c>
      <c r="H733" s="48">
        <f>H723+H732</f>
        <v>10710</v>
      </c>
      <c r="I733" s="48">
        <f>I732+I723</f>
        <v>10710</v>
      </c>
      <c r="J733" s="48">
        <f>J732+J723</f>
        <v>8695</v>
      </c>
      <c r="K733" s="85">
        <f t="shared" si="52"/>
        <v>-2015</v>
      </c>
    </row>
    <row r="734" spans="1:11" ht="18.75" customHeight="1" x14ac:dyDescent="0.2">
      <c r="A734" s="1320" t="s">
        <v>468</v>
      </c>
      <c r="B734" s="1322"/>
      <c r="C734" s="54" t="s">
        <v>715</v>
      </c>
      <c r="D734" s="1369" t="s">
        <v>469</v>
      </c>
      <c r="E734" s="1370"/>
      <c r="F734" s="1371"/>
      <c r="G734" s="55" t="s">
        <v>431</v>
      </c>
      <c r="H734" s="1372" t="s">
        <v>624</v>
      </c>
      <c r="I734" s="1373"/>
      <c r="J734" s="1374"/>
      <c r="K734" s="1375"/>
    </row>
    <row r="735" spans="1:11" x14ac:dyDescent="0.2">
      <c r="A735" s="1334"/>
      <c r="B735" s="1336"/>
      <c r="C735" s="56" t="s">
        <v>432</v>
      </c>
      <c r="D735" s="1334"/>
      <c r="E735" s="1335"/>
      <c r="F735" s="1336"/>
      <c r="G735" s="57" t="s">
        <v>432</v>
      </c>
      <c r="H735" s="41"/>
      <c r="I735" s="41"/>
      <c r="J735" s="1376"/>
      <c r="K735" s="1377"/>
    </row>
    <row r="736" spans="1:11" x14ac:dyDescent="0.2">
      <c r="A736" s="1334"/>
      <c r="B736" s="1336"/>
      <c r="C736" s="56" t="s">
        <v>433</v>
      </c>
      <c r="D736" s="1334"/>
      <c r="E736" s="1335"/>
      <c r="F736" s="1336"/>
      <c r="G736" s="57" t="s">
        <v>433</v>
      </c>
      <c r="H736" s="41"/>
      <c r="I736" s="41"/>
      <c r="J736" s="1376"/>
      <c r="K736" s="1377"/>
    </row>
    <row r="741" spans="1:12" ht="39" x14ac:dyDescent="0.2">
      <c r="A741" s="1329" t="s">
        <v>436</v>
      </c>
      <c r="B741" s="1331"/>
      <c r="C741" s="105" t="s">
        <v>625</v>
      </c>
      <c r="D741" s="1382"/>
      <c r="E741" s="1383"/>
      <c r="F741" s="1383"/>
      <c r="G741" s="1383"/>
      <c r="H741" s="1383"/>
      <c r="I741" s="1384"/>
      <c r="J741" s="106" t="s">
        <v>438</v>
      </c>
      <c r="K741" s="44" t="s">
        <v>439</v>
      </c>
    </row>
    <row r="742" spans="1:12" ht="19.5" x14ac:dyDescent="0.2">
      <c r="A742" s="1329" t="s">
        <v>440</v>
      </c>
      <c r="B742" s="1331"/>
      <c r="C742" s="230" t="s">
        <v>640</v>
      </c>
      <c r="D742" s="1385"/>
      <c r="E742" s="1386"/>
      <c r="F742" s="1386"/>
      <c r="G742" s="1386"/>
      <c r="H742" s="1386"/>
      <c r="I742" s="1387"/>
      <c r="J742" s="228" t="s">
        <v>441</v>
      </c>
      <c r="K742" s="44" t="s">
        <v>437</v>
      </c>
    </row>
    <row r="743" spans="1:12" ht="58.5" x14ac:dyDescent="0.2">
      <c r="A743" s="1329" t="s">
        <v>442</v>
      </c>
      <c r="B743" s="1331"/>
      <c r="C743" s="42" t="s">
        <v>427</v>
      </c>
      <c r="D743" s="227" t="s">
        <v>443</v>
      </c>
      <c r="E743" s="1388" t="s">
        <v>444</v>
      </c>
      <c r="F743" s="1389"/>
      <c r="G743" s="227" t="s">
        <v>445</v>
      </c>
      <c r="H743" s="227" t="s">
        <v>446</v>
      </c>
      <c r="I743" s="227" t="s">
        <v>447</v>
      </c>
      <c r="J743" s="28" t="s">
        <v>448</v>
      </c>
      <c r="K743" s="27" t="s">
        <v>449</v>
      </c>
    </row>
    <row r="744" spans="1:12" x14ac:dyDescent="0.2">
      <c r="A744" s="1356">
        <v>600</v>
      </c>
      <c r="B744" s="1357"/>
      <c r="C744" s="45" t="s">
        <v>450</v>
      </c>
      <c r="D744" s="257"/>
      <c r="E744" s="1390"/>
      <c r="F744" s="1391"/>
      <c r="G744" s="257"/>
      <c r="H744" s="257"/>
      <c r="I744" s="257"/>
      <c r="J744" s="257"/>
      <c r="K744" s="85">
        <f>J744-I744</f>
        <v>0</v>
      </c>
      <c r="L744" t="s">
        <v>1035</v>
      </c>
    </row>
    <row r="745" spans="1:12" x14ac:dyDescent="0.2">
      <c r="A745" s="1356">
        <v>601</v>
      </c>
      <c r="B745" s="1357"/>
      <c r="C745" s="45" t="s">
        <v>451</v>
      </c>
      <c r="D745" s="257"/>
      <c r="E745" s="1390"/>
      <c r="F745" s="1391"/>
      <c r="G745" s="257"/>
      <c r="H745" s="257"/>
      <c r="I745" s="257"/>
      <c r="J745" s="257"/>
      <c r="K745" s="85">
        <f>J745-I745</f>
        <v>0</v>
      </c>
    </row>
    <row r="746" spans="1:12" x14ac:dyDescent="0.2">
      <c r="A746" s="1356">
        <v>602</v>
      </c>
      <c r="B746" s="1357"/>
      <c r="C746" s="45" t="s">
        <v>452</v>
      </c>
      <c r="D746" s="257"/>
      <c r="E746" s="1390"/>
      <c r="F746" s="1391"/>
      <c r="G746" s="257"/>
      <c r="H746" s="257"/>
      <c r="I746" s="257"/>
      <c r="J746" s="257"/>
      <c r="K746" s="85">
        <f>J746-I746</f>
        <v>0</v>
      </c>
    </row>
    <row r="747" spans="1:12" x14ac:dyDescent="0.2">
      <c r="A747" s="1356">
        <v>603</v>
      </c>
      <c r="B747" s="1357"/>
      <c r="C747" s="45" t="s">
        <v>453</v>
      </c>
      <c r="D747" s="77"/>
      <c r="E747" s="1323"/>
      <c r="F747" s="1325"/>
      <c r="G747" s="77"/>
      <c r="H747" s="257"/>
      <c r="I747" s="257"/>
      <c r="J747" s="257"/>
      <c r="K747" s="85"/>
    </row>
    <row r="748" spans="1:12" x14ac:dyDescent="0.2">
      <c r="A748" s="1356">
        <v>604</v>
      </c>
      <c r="B748" s="1357"/>
      <c r="C748" s="45" t="s">
        <v>454</v>
      </c>
      <c r="D748" s="77"/>
      <c r="E748" s="1323"/>
      <c r="F748" s="1325"/>
      <c r="G748" s="77"/>
      <c r="H748" s="77"/>
      <c r="I748" s="77"/>
      <c r="J748" s="77"/>
      <c r="K748" s="85"/>
    </row>
    <row r="749" spans="1:12" x14ac:dyDescent="0.2">
      <c r="A749" s="1356">
        <v>605</v>
      </c>
      <c r="B749" s="1357"/>
      <c r="C749" s="45" t="s">
        <v>455</v>
      </c>
      <c r="D749" s="77"/>
      <c r="E749" s="1323"/>
      <c r="F749" s="1325"/>
      <c r="G749" s="77"/>
      <c r="H749" s="77"/>
      <c r="I749" s="77"/>
      <c r="J749" s="77"/>
      <c r="K749" s="85"/>
    </row>
    <row r="750" spans="1:12" x14ac:dyDescent="0.2">
      <c r="A750" s="1356">
        <v>606</v>
      </c>
      <c r="B750" s="1357"/>
      <c r="C750" s="45" t="s">
        <v>456</v>
      </c>
      <c r="D750" s="77"/>
      <c r="E750" s="1378"/>
      <c r="F750" s="1379"/>
      <c r="G750" s="77"/>
      <c r="H750" s="257"/>
      <c r="I750" s="257"/>
      <c r="J750" s="257"/>
      <c r="K750" s="85">
        <f>J750-I750</f>
        <v>0</v>
      </c>
    </row>
    <row r="751" spans="1:12" x14ac:dyDescent="0.2">
      <c r="A751" s="1360" t="s">
        <v>457</v>
      </c>
      <c r="B751" s="1361"/>
      <c r="C751" s="47" t="s">
        <v>458</v>
      </c>
      <c r="D751" s="48">
        <f>SUM(D744:D750)</f>
        <v>0</v>
      </c>
      <c r="E751" s="1380">
        <f>SUM(E744:E750)</f>
        <v>0</v>
      </c>
      <c r="F751" s="1381"/>
      <c r="G751" s="48">
        <f>SUM(G744:G750)</f>
        <v>0</v>
      </c>
      <c r="H751" s="48">
        <f>SUM(H744:H750)</f>
        <v>0</v>
      </c>
      <c r="I751" s="48">
        <f>SUM(I744:I750)</f>
        <v>0</v>
      </c>
      <c r="J751" s="48">
        <f>SUM(J744:J750)</f>
        <v>0</v>
      </c>
      <c r="K751" s="85">
        <f t="shared" ref="K751:K761" si="53">J751-I751</f>
        <v>0</v>
      </c>
    </row>
    <row r="752" spans="1:12" x14ac:dyDescent="0.2">
      <c r="A752" s="1356">
        <v>230</v>
      </c>
      <c r="B752" s="1357"/>
      <c r="C752" s="45" t="s">
        <v>459</v>
      </c>
      <c r="D752" s="84"/>
      <c r="E752" s="1323"/>
      <c r="F752" s="1325"/>
      <c r="G752" s="84"/>
      <c r="H752" s="84"/>
      <c r="I752" s="84"/>
      <c r="J752" s="84"/>
      <c r="K752" s="85">
        <f t="shared" si="53"/>
        <v>0</v>
      </c>
    </row>
    <row r="753" spans="1:11" x14ac:dyDescent="0.2">
      <c r="A753" s="1356">
        <v>231</v>
      </c>
      <c r="B753" s="1357"/>
      <c r="C753" s="45" t="s">
        <v>460</v>
      </c>
      <c r="D753" s="87"/>
      <c r="E753" s="1323"/>
      <c r="F753" s="1325"/>
      <c r="G753" s="87"/>
      <c r="H753" s="87"/>
      <c r="I753" s="87"/>
      <c r="J753" s="87"/>
      <c r="K753" s="85">
        <f t="shared" si="53"/>
        <v>0</v>
      </c>
    </row>
    <row r="754" spans="1:11" x14ac:dyDescent="0.2">
      <c r="A754" s="1356">
        <v>232</v>
      </c>
      <c r="B754" s="1357"/>
      <c r="C754" s="45" t="s">
        <v>461</v>
      </c>
      <c r="D754" s="84"/>
      <c r="E754" s="1323"/>
      <c r="F754" s="1325"/>
      <c r="G754" s="84"/>
      <c r="H754" s="84"/>
      <c r="I754" s="84"/>
      <c r="J754" s="84"/>
      <c r="K754" s="85">
        <f t="shared" si="53"/>
        <v>0</v>
      </c>
    </row>
    <row r="755" spans="1:11" ht="22.5" x14ac:dyDescent="0.2">
      <c r="A755" s="1360" t="s">
        <v>462</v>
      </c>
      <c r="B755" s="1361"/>
      <c r="C755" s="49" t="s">
        <v>463</v>
      </c>
      <c r="D755" s="48"/>
      <c r="E755" s="1362"/>
      <c r="F755" s="1363"/>
      <c r="G755" s="48"/>
      <c r="H755" s="48"/>
      <c r="I755" s="48"/>
      <c r="J755" s="48"/>
      <c r="K755" s="85">
        <f t="shared" si="53"/>
        <v>0</v>
      </c>
    </row>
    <row r="756" spans="1:11" x14ac:dyDescent="0.2">
      <c r="A756" s="1356">
        <v>230</v>
      </c>
      <c r="B756" s="1357"/>
      <c r="C756" s="45" t="s">
        <v>459</v>
      </c>
      <c r="D756" s="84"/>
      <c r="E756" s="1323"/>
      <c r="F756" s="1325"/>
      <c r="G756" s="84"/>
      <c r="H756" s="84"/>
      <c r="I756" s="84"/>
      <c r="J756" s="84"/>
      <c r="K756" s="85">
        <f t="shared" si="53"/>
        <v>0</v>
      </c>
    </row>
    <row r="757" spans="1:11" x14ac:dyDescent="0.2">
      <c r="A757" s="1356">
        <v>231</v>
      </c>
      <c r="B757" s="1357"/>
      <c r="C757" s="45" t="s">
        <v>460</v>
      </c>
      <c r="D757" s="84"/>
      <c r="E757" s="1323"/>
      <c r="F757" s="1325"/>
      <c r="G757" s="84"/>
      <c r="H757" s="84"/>
      <c r="I757" s="84"/>
      <c r="J757" s="84"/>
      <c r="K757" s="85">
        <f t="shared" si="53"/>
        <v>0</v>
      </c>
    </row>
    <row r="758" spans="1:11" x14ac:dyDescent="0.2">
      <c r="A758" s="1356">
        <v>232</v>
      </c>
      <c r="B758" s="1357"/>
      <c r="C758" s="45" t="s">
        <v>461</v>
      </c>
      <c r="D758" s="84"/>
      <c r="E758" s="1323"/>
      <c r="F758" s="1325"/>
      <c r="G758" s="84"/>
      <c r="H758" s="84"/>
      <c r="I758" s="84"/>
      <c r="J758" s="84"/>
      <c r="K758" s="85">
        <f t="shared" si="53"/>
        <v>0</v>
      </c>
    </row>
    <row r="759" spans="1:11" ht="22.5" x14ac:dyDescent="0.2">
      <c r="A759" s="1360" t="s">
        <v>462</v>
      </c>
      <c r="B759" s="1361"/>
      <c r="C759" s="51" t="s">
        <v>464</v>
      </c>
      <c r="D759" s="48"/>
      <c r="E759" s="1362"/>
      <c r="F759" s="1363"/>
      <c r="G759" s="48"/>
      <c r="H759" s="48"/>
      <c r="I759" s="48"/>
      <c r="J759" s="48"/>
      <c r="K759" s="85">
        <f t="shared" si="53"/>
        <v>0</v>
      </c>
    </row>
    <row r="760" spans="1:11" ht="19.5" x14ac:dyDescent="0.2">
      <c r="A760" s="1360" t="s">
        <v>465</v>
      </c>
      <c r="B760" s="1361"/>
      <c r="C760" s="52" t="s">
        <v>466</v>
      </c>
      <c r="D760" s="48"/>
      <c r="E760" s="1392"/>
      <c r="F760" s="1393"/>
      <c r="G760" s="48"/>
      <c r="H760" s="48"/>
      <c r="I760" s="48"/>
      <c r="J760" s="48"/>
      <c r="K760" s="85">
        <f t="shared" si="53"/>
        <v>0</v>
      </c>
    </row>
    <row r="761" spans="1:11" x14ac:dyDescent="0.2">
      <c r="A761" s="1366" t="s">
        <v>467</v>
      </c>
      <c r="B761" s="1367"/>
      <c r="C761" s="1368"/>
      <c r="D761" s="48">
        <f>D751</f>
        <v>0</v>
      </c>
      <c r="E761" s="1392">
        <f>E751+E760</f>
        <v>0</v>
      </c>
      <c r="F761" s="1393"/>
      <c r="G761" s="48">
        <f>G751+G760</f>
        <v>0</v>
      </c>
      <c r="H761" s="48">
        <f>H751+H760</f>
        <v>0</v>
      </c>
      <c r="I761" s="48">
        <f>I760+I751</f>
        <v>0</v>
      </c>
      <c r="J761" s="48">
        <f>J760+J751</f>
        <v>0</v>
      </c>
      <c r="K761" s="85">
        <f t="shared" si="53"/>
        <v>0</v>
      </c>
    </row>
    <row r="762" spans="1:11" ht="20.25" customHeight="1" x14ac:dyDescent="0.2">
      <c r="A762" s="1320" t="s">
        <v>468</v>
      </c>
      <c r="B762" s="1322"/>
      <c r="C762" s="54"/>
      <c r="D762" s="1369" t="s">
        <v>469</v>
      </c>
      <c r="E762" s="1370"/>
      <c r="F762" s="1371"/>
      <c r="G762" s="55" t="s">
        <v>431</v>
      </c>
      <c r="H762" s="1372" t="s">
        <v>624</v>
      </c>
      <c r="I762" s="1373"/>
      <c r="J762" s="1374"/>
      <c r="K762" s="1375"/>
    </row>
    <row r="763" spans="1:11" x14ac:dyDescent="0.2">
      <c r="A763" s="1334"/>
      <c r="B763" s="1336"/>
      <c r="C763" s="56" t="s">
        <v>432</v>
      </c>
      <c r="D763" s="1334"/>
      <c r="E763" s="1335"/>
      <c r="F763" s="1336"/>
      <c r="G763" s="57" t="s">
        <v>432</v>
      </c>
      <c r="H763" s="41"/>
      <c r="I763" s="41"/>
      <c r="J763" s="1376"/>
      <c r="K763" s="1377"/>
    </row>
    <row r="764" spans="1:11" x14ac:dyDescent="0.2">
      <c r="A764" s="1334"/>
      <c r="B764" s="1336"/>
      <c r="C764" s="56" t="s">
        <v>433</v>
      </c>
      <c r="D764" s="1334"/>
      <c r="E764" s="1335"/>
      <c r="F764" s="1336"/>
      <c r="G764" s="57" t="s">
        <v>433</v>
      </c>
      <c r="H764" s="41"/>
      <c r="I764" s="41"/>
      <c r="J764" s="1376"/>
      <c r="K764" s="1377"/>
    </row>
    <row r="769" spans="1:13" ht="39" x14ac:dyDescent="0.2">
      <c r="A769" s="1329" t="s">
        <v>436</v>
      </c>
      <c r="B769" s="1331"/>
      <c r="C769" s="105" t="s">
        <v>625</v>
      </c>
      <c r="D769" s="1382"/>
      <c r="E769" s="1383"/>
      <c r="F769" s="1383"/>
      <c r="G769" s="1383"/>
      <c r="H769" s="1383"/>
      <c r="I769" s="1384"/>
      <c r="J769" s="106" t="s">
        <v>438</v>
      </c>
      <c r="K769" s="44" t="s">
        <v>439</v>
      </c>
    </row>
    <row r="770" spans="1:13" ht="19.5" x14ac:dyDescent="0.2">
      <c r="A770" s="1329" t="s">
        <v>440</v>
      </c>
      <c r="B770" s="1331"/>
      <c r="C770" s="230" t="s">
        <v>641</v>
      </c>
      <c r="D770" s="1385"/>
      <c r="E770" s="1386"/>
      <c r="F770" s="1386"/>
      <c r="G770" s="1386"/>
      <c r="H770" s="1386"/>
      <c r="I770" s="1387"/>
      <c r="J770" s="228" t="s">
        <v>441</v>
      </c>
      <c r="K770" s="44" t="s">
        <v>437</v>
      </c>
    </row>
    <row r="771" spans="1:13" ht="58.5" x14ac:dyDescent="0.2">
      <c r="A771" s="1329" t="s">
        <v>442</v>
      </c>
      <c r="B771" s="1331"/>
      <c r="C771" s="42" t="s">
        <v>427</v>
      </c>
      <c r="D771" s="227" t="s">
        <v>443</v>
      </c>
      <c r="E771" s="1388" t="s">
        <v>444</v>
      </c>
      <c r="F771" s="1389"/>
      <c r="G771" s="227" t="s">
        <v>445</v>
      </c>
      <c r="H771" s="227" t="s">
        <v>446</v>
      </c>
      <c r="I771" s="227" t="s">
        <v>447</v>
      </c>
      <c r="J771" s="28" t="s">
        <v>448</v>
      </c>
      <c r="K771" s="27" t="s">
        <v>449</v>
      </c>
    </row>
    <row r="772" spans="1:13" x14ac:dyDescent="0.2">
      <c r="A772" s="1356">
        <v>600</v>
      </c>
      <c r="B772" s="1357"/>
      <c r="C772" s="45" t="s">
        <v>450</v>
      </c>
      <c r="D772" s="257">
        <v>44</v>
      </c>
      <c r="E772" s="1394">
        <v>0</v>
      </c>
      <c r="F772" s="1395"/>
      <c r="G772" s="257">
        <f>E772</f>
        <v>0</v>
      </c>
      <c r="H772" s="257"/>
      <c r="I772" s="257"/>
      <c r="J772" s="257"/>
      <c r="K772" s="85">
        <f>J772-I772</f>
        <v>0</v>
      </c>
    </row>
    <row r="773" spans="1:13" x14ac:dyDescent="0.2">
      <c r="A773" s="1356">
        <v>601</v>
      </c>
      <c r="B773" s="1357"/>
      <c r="C773" s="45" t="s">
        <v>451</v>
      </c>
      <c r="D773" s="257"/>
      <c r="E773" s="1394">
        <v>0</v>
      </c>
      <c r="F773" s="1395"/>
      <c r="G773" s="257">
        <f t="shared" ref="G773:G774" si="54">E773</f>
        <v>0</v>
      </c>
      <c r="H773" s="257"/>
      <c r="I773" s="257"/>
      <c r="J773" s="257"/>
      <c r="K773" s="85">
        <f>J773-I773</f>
        <v>0</v>
      </c>
    </row>
    <row r="774" spans="1:13" x14ac:dyDescent="0.2">
      <c r="A774" s="1356">
        <v>602</v>
      </c>
      <c r="B774" s="1357"/>
      <c r="C774" s="45" t="s">
        <v>452</v>
      </c>
      <c r="D774" s="257"/>
      <c r="E774" s="1394">
        <v>0</v>
      </c>
      <c r="F774" s="1395"/>
      <c r="G774" s="257">
        <f t="shared" si="54"/>
        <v>0</v>
      </c>
      <c r="H774" s="257"/>
      <c r="I774" s="257"/>
      <c r="J774" s="257"/>
      <c r="K774" s="85">
        <f>J774-I774</f>
        <v>0</v>
      </c>
    </row>
    <row r="775" spans="1:13" x14ac:dyDescent="0.2">
      <c r="A775" s="1356">
        <v>603</v>
      </c>
      <c r="B775" s="1357"/>
      <c r="C775" s="45" t="s">
        <v>453</v>
      </c>
      <c r="D775" s="77"/>
      <c r="E775" s="1323"/>
      <c r="F775" s="1325"/>
      <c r="G775" s="77"/>
      <c r="H775" s="257"/>
      <c r="I775" s="257"/>
      <c r="J775" s="257"/>
      <c r="K775" s="85"/>
      <c r="M775" s="161"/>
    </row>
    <row r="776" spans="1:13" x14ac:dyDescent="0.2">
      <c r="A776" s="1356">
        <v>604</v>
      </c>
      <c r="B776" s="1357"/>
      <c r="C776" s="45" t="s">
        <v>454</v>
      </c>
      <c r="D776" s="77"/>
      <c r="E776" s="1323"/>
      <c r="F776" s="1325"/>
      <c r="G776" s="77"/>
      <c r="H776" s="257"/>
      <c r="I776" s="257"/>
      <c r="J776" s="257"/>
      <c r="K776" s="85"/>
    </row>
    <row r="777" spans="1:13" x14ac:dyDescent="0.2">
      <c r="A777" s="1356">
        <v>605</v>
      </c>
      <c r="B777" s="1357"/>
      <c r="C777" s="45" t="s">
        <v>455</v>
      </c>
      <c r="D777" s="77"/>
      <c r="E777" s="1323"/>
      <c r="F777" s="1325"/>
      <c r="G777" s="77"/>
      <c r="H777" s="257"/>
      <c r="I777" s="257"/>
      <c r="J777" s="257"/>
      <c r="K777" s="85"/>
    </row>
    <row r="778" spans="1:13" x14ac:dyDescent="0.2">
      <c r="A778" s="1356">
        <v>606</v>
      </c>
      <c r="B778" s="1357"/>
      <c r="C778" s="45" t="s">
        <v>456</v>
      </c>
      <c r="D778" s="257"/>
      <c r="E778" s="1378"/>
      <c r="F778" s="1379"/>
      <c r="G778" s="77"/>
      <c r="H778" s="257"/>
      <c r="I778" s="257"/>
      <c r="J778" s="257"/>
      <c r="K778" s="85">
        <f>J778-I778</f>
        <v>0</v>
      </c>
    </row>
    <row r="779" spans="1:13" x14ac:dyDescent="0.2">
      <c r="A779" s="1360" t="s">
        <v>457</v>
      </c>
      <c r="B779" s="1361"/>
      <c r="C779" s="47" t="s">
        <v>458</v>
      </c>
      <c r="D779" s="48">
        <f>SUM(D772:D778)</f>
        <v>44</v>
      </c>
      <c r="E779" s="1380">
        <f>SUM(E772:E778)</f>
        <v>0</v>
      </c>
      <c r="F779" s="1381"/>
      <c r="G779" s="48">
        <f>SUM(G772:G778)</f>
        <v>0</v>
      </c>
      <c r="H779" s="48">
        <f>SUM(H772:H778)</f>
        <v>0</v>
      </c>
      <c r="I779" s="48">
        <f>SUM(I772:I778)</f>
        <v>0</v>
      </c>
      <c r="J779" s="48">
        <f>SUM(J772:J778)</f>
        <v>0</v>
      </c>
      <c r="K779" s="85">
        <f t="shared" ref="K779:K789" si="55">J779-I779</f>
        <v>0</v>
      </c>
    </row>
    <row r="780" spans="1:13" x14ac:dyDescent="0.2">
      <c r="A780" s="1356">
        <v>230</v>
      </c>
      <c r="B780" s="1357"/>
      <c r="C780" s="45" t="s">
        <v>459</v>
      </c>
      <c r="D780" s="84"/>
      <c r="E780" s="1323"/>
      <c r="F780" s="1325"/>
      <c r="G780" s="84"/>
      <c r="H780" s="84"/>
      <c r="I780" s="84"/>
      <c r="J780" s="84"/>
      <c r="K780" s="85">
        <f t="shared" si="55"/>
        <v>0</v>
      </c>
    </row>
    <row r="781" spans="1:13" x14ac:dyDescent="0.2">
      <c r="A781" s="1356">
        <v>231</v>
      </c>
      <c r="B781" s="1357"/>
      <c r="C781" s="45" t="s">
        <v>460</v>
      </c>
      <c r="D781" s="87"/>
      <c r="E781" s="1323"/>
      <c r="F781" s="1325"/>
      <c r="G781" s="87"/>
      <c r="H781" s="87"/>
      <c r="I781" s="87"/>
      <c r="J781" s="87"/>
      <c r="K781" s="85">
        <f t="shared" si="55"/>
        <v>0</v>
      </c>
    </row>
    <row r="782" spans="1:13" x14ac:dyDescent="0.2">
      <c r="A782" s="1356">
        <v>232</v>
      </c>
      <c r="B782" s="1357"/>
      <c r="C782" s="45" t="s">
        <v>461</v>
      </c>
      <c r="D782" s="84"/>
      <c r="E782" s="1323"/>
      <c r="F782" s="1325"/>
      <c r="G782" s="84"/>
      <c r="H782" s="84"/>
      <c r="I782" s="84"/>
      <c r="J782" s="84"/>
      <c r="K782" s="85">
        <f t="shared" si="55"/>
        <v>0</v>
      </c>
    </row>
    <row r="783" spans="1:13" ht="22.5" x14ac:dyDescent="0.2">
      <c r="A783" s="1360" t="s">
        <v>462</v>
      </c>
      <c r="B783" s="1361"/>
      <c r="C783" s="49" t="s">
        <v>463</v>
      </c>
      <c r="D783" s="48"/>
      <c r="E783" s="1362"/>
      <c r="F783" s="1363"/>
      <c r="G783" s="48"/>
      <c r="H783" s="48"/>
      <c r="I783" s="48"/>
      <c r="J783" s="48"/>
      <c r="K783" s="85">
        <f t="shared" si="55"/>
        <v>0</v>
      </c>
    </row>
    <row r="784" spans="1:13" x14ac:dyDescent="0.2">
      <c r="A784" s="1356">
        <v>230</v>
      </c>
      <c r="B784" s="1357"/>
      <c r="C784" s="45" t="s">
        <v>459</v>
      </c>
      <c r="D784" s="84"/>
      <c r="E784" s="1323"/>
      <c r="F784" s="1325"/>
      <c r="G784" s="84"/>
      <c r="H784" s="84"/>
      <c r="I784" s="84"/>
      <c r="J784" s="84"/>
      <c r="K784" s="85">
        <f t="shared" si="55"/>
        <v>0</v>
      </c>
    </row>
    <row r="785" spans="1:11" x14ac:dyDescent="0.2">
      <c r="A785" s="1356">
        <v>231</v>
      </c>
      <c r="B785" s="1357"/>
      <c r="C785" s="45" t="s">
        <v>460</v>
      </c>
      <c r="D785" s="84"/>
      <c r="E785" s="1323"/>
      <c r="F785" s="1325"/>
      <c r="G785" s="84"/>
      <c r="H785" s="84"/>
      <c r="I785" s="84"/>
      <c r="J785" s="84"/>
      <c r="K785" s="85">
        <f t="shared" si="55"/>
        <v>0</v>
      </c>
    </row>
    <row r="786" spans="1:11" x14ac:dyDescent="0.2">
      <c r="A786" s="1356">
        <v>232</v>
      </c>
      <c r="B786" s="1357"/>
      <c r="C786" s="45" t="s">
        <v>461</v>
      </c>
      <c r="D786" s="84"/>
      <c r="E786" s="1323"/>
      <c r="F786" s="1325"/>
      <c r="G786" s="84"/>
      <c r="H786" s="84"/>
      <c r="I786" s="84"/>
      <c r="J786" s="84"/>
      <c r="K786" s="85">
        <f t="shared" si="55"/>
        <v>0</v>
      </c>
    </row>
    <row r="787" spans="1:11" ht="22.5" x14ac:dyDescent="0.2">
      <c r="A787" s="1360" t="s">
        <v>462</v>
      </c>
      <c r="B787" s="1361"/>
      <c r="C787" s="51" t="s">
        <v>464</v>
      </c>
      <c r="D787" s="48"/>
      <c r="E787" s="1362"/>
      <c r="F787" s="1363"/>
      <c r="G787" s="48"/>
      <c r="H787" s="48"/>
      <c r="I787" s="48"/>
      <c r="J787" s="48"/>
      <c r="K787" s="85">
        <f t="shared" si="55"/>
        <v>0</v>
      </c>
    </row>
    <row r="788" spans="1:11" ht="19.5" x14ac:dyDescent="0.2">
      <c r="A788" s="1360" t="s">
        <v>465</v>
      </c>
      <c r="B788" s="1361"/>
      <c r="C788" s="52" t="s">
        <v>466</v>
      </c>
      <c r="D788" s="48"/>
      <c r="E788" s="1392"/>
      <c r="F788" s="1393"/>
      <c r="G788" s="48"/>
      <c r="H788" s="48"/>
      <c r="I788" s="48"/>
      <c r="J788" s="48"/>
      <c r="K788" s="85">
        <f t="shared" si="55"/>
        <v>0</v>
      </c>
    </row>
    <row r="789" spans="1:11" x14ac:dyDescent="0.2">
      <c r="A789" s="1366" t="s">
        <v>467</v>
      </c>
      <c r="B789" s="1367"/>
      <c r="C789" s="1368"/>
      <c r="D789" s="48">
        <f>D779</f>
        <v>44</v>
      </c>
      <c r="E789" s="1392">
        <f>E779+E788</f>
        <v>0</v>
      </c>
      <c r="F789" s="1393"/>
      <c r="G789" s="48">
        <f>G779+G788</f>
        <v>0</v>
      </c>
      <c r="H789" s="48">
        <f>H779+H788</f>
        <v>0</v>
      </c>
      <c r="I789" s="48">
        <f>I788+I779</f>
        <v>0</v>
      </c>
      <c r="J789" s="48">
        <f>J788+J779</f>
        <v>0</v>
      </c>
      <c r="K789" s="85">
        <f t="shared" si="55"/>
        <v>0</v>
      </c>
    </row>
    <row r="790" spans="1:11" ht="21" customHeight="1" x14ac:dyDescent="0.2">
      <c r="A790" s="1320" t="s">
        <v>468</v>
      </c>
      <c r="B790" s="1322"/>
      <c r="C790" s="54"/>
      <c r="D790" s="1369" t="s">
        <v>469</v>
      </c>
      <c r="E790" s="1370"/>
      <c r="F790" s="1371"/>
      <c r="G790" s="55" t="s">
        <v>431</v>
      </c>
      <c r="H790" s="1372" t="s">
        <v>624</v>
      </c>
      <c r="I790" s="1373"/>
      <c r="J790" s="1374"/>
      <c r="K790" s="1375"/>
    </row>
    <row r="791" spans="1:11" x14ac:dyDescent="0.2">
      <c r="A791" s="1334"/>
      <c r="B791" s="1336"/>
      <c r="C791" s="56" t="s">
        <v>432</v>
      </c>
      <c r="D791" s="1334"/>
      <c r="E791" s="1335"/>
      <c r="F791" s="1336"/>
      <c r="G791" s="57" t="s">
        <v>432</v>
      </c>
      <c r="H791" s="41"/>
      <c r="I791" s="41"/>
      <c r="J791" s="1376"/>
      <c r="K791" s="1377"/>
    </row>
    <row r="792" spans="1:11" x14ac:dyDescent="0.2">
      <c r="A792" s="1334"/>
      <c r="B792" s="1336"/>
      <c r="C792" s="56" t="s">
        <v>433</v>
      </c>
      <c r="D792" s="1334"/>
      <c r="E792" s="1335"/>
      <c r="F792" s="1336"/>
      <c r="G792" s="57" t="s">
        <v>433</v>
      </c>
      <c r="H792" s="41"/>
      <c r="I792" s="41"/>
      <c r="J792" s="1376"/>
      <c r="K792" s="1377"/>
    </row>
    <row r="797" spans="1:11" ht="39" x14ac:dyDescent="0.2">
      <c r="A797" s="1329" t="s">
        <v>436</v>
      </c>
      <c r="B797" s="1331"/>
      <c r="C797" s="105" t="s">
        <v>625</v>
      </c>
      <c r="D797" s="1382"/>
      <c r="E797" s="1383"/>
      <c r="F797" s="1383"/>
      <c r="G797" s="1383"/>
      <c r="H797" s="1383"/>
      <c r="I797" s="1384"/>
      <c r="J797" s="106" t="s">
        <v>438</v>
      </c>
      <c r="K797" s="44" t="s">
        <v>439</v>
      </c>
    </row>
    <row r="798" spans="1:11" ht="19.5" x14ac:dyDescent="0.2">
      <c r="A798" s="1329" t="s">
        <v>440</v>
      </c>
      <c r="B798" s="1331"/>
      <c r="C798" s="230" t="s">
        <v>642</v>
      </c>
      <c r="D798" s="1385"/>
      <c r="E798" s="1386"/>
      <c r="F798" s="1386"/>
      <c r="G798" s="1386"/>
      <c r="H798" s="1386"/>
      <c r="I798" s="1387"/>
      <c r="J798" s="228" t="s">
        <v>441</v>
      </c>
      <c r="K798" s="44" t="s">
        <v>437</v>
      </c>
    </row>
    <row r="799" spans="1:11" ht="58.5" x14ac:dyDescent="0.2">
      <c r="A799" s="1329" t="s">
        <v>442</v>
      </c>
      <c r="B799" s="1331"/>
      <c r="C799" s="42" t="s">
        <v>427</v>
      </c>
      <c r="D799" s="227" t="s">
        <v>443</v>
      </c>
      <c r="E799" s="1388" t="s">
        <v>444</v>
      </c>
      <c r="F799" s="1389"/>
      <c r="G799" s="227" t="s">
        <v>445</v>
      </c>
      <c r="H799" s="227" t="s">
        <v>446</v>
      </c>
      <c r="I799" s="227" t="s">
        <v>447</v>
      </c>
      <c r="J799" s="28" t="s">
        <v>448</v>
      </c>
      <c r="K799" s="27" t="s">
        <v>449</v>
      </c>
    </row>
    <row r="800" spans="1:11" x14ac:dyDescent="0.2">
      <c r="A800" s="1356">
        <v>600</v>
      </c>
      <c r="B800" s="1357"/>
      <c r="C800" s="45" t="s">
        <v>450</v>
      </c>
      <c r="D800" s="77">
        <v>0</v>
      </c>
      <c r="E800" s="1323">
        <v>0</v>
      </c>
      <c r="F800" s="1325"/>
      <c r="G800" s="77">
        <f>E800</f>
        <v>0</v>
      </c>
      <c r="H800" s="77">
        <f>G800</f>
        <v>0</v>
      </c>
      <c r="I800" s="77">
        <v>0</v>
      </c>
      <c r="J800" s="77">
        <v>0</v>
      </c>
      <c r="K800" s="85">
        <f>J800-I800</f>
        <v>0</v>
      </c>
    </row>
    <row r="801" spans="1:11" x14ac:dyDescent="0.2">
      <c r="A801" s="1356">
        <v>601</v>
      </c>
      <c r="B801" s="1357"/>
      <c r="C801" s="45" t="s">
        <v>451</v>
      </c>
      <c r="D801" s="77">
        <v>0</v>
      </c>
      <c r="E801" s="1323">
        <v>0</v>
      </c>
      <c r="F801" s="1325"/>
      <c r="G801" s="77">
        <f t="shared" ref="G801" si="56">E801</f>
        <v>0</v>
      </c>
      <c r="H801" s="77">
        <f t="shared" ref="H801" si="57">G801</f>
        <v>0</v>
      </c>
      <c r="I801" s="77">
        <v>0</v>
      </c>
      <c r="J801" s="77">
        <v>0</v>
      </c>
      <c r="K801" s="85">
        <f>J801-I801</f>
        <v>0</v>
      </c>
    </row>
    <row r="802" spans="1:11" x14ac:dyDescent="0.2">
      <c r="A802" s="1356">
        <v>602</v>
      </c>
      <c r="B802" s="1357"/>
      <c r="C802" s="45" t="s">
        <v>452</v>
      </c>
      <c r="D802" s="257"/>
      <c r="E802" s="1323">
        <v>0</v>
      </c>
      <c r="F802" s="1325"/>
      <c r="G802" s="77">
        <v>0</v>
      </c>
      <c r="H802" s="257"/>
      <c r="I802" s="257"/>
      <c r="J802" s="257"/>
      <c r="K802" s="85">
        <f>J802-I802</f>
        <v>0</v>
      </c>
    </row>
    <row r="803" spans="1:11" x14ac:dyDescent="0.2">
      <c r="A803" s="1356">
        <v>603</v>
      </c>
      <c r="B803" s="1357"/>
      <c r="C803" s="45" t="s">
        <v>453</v>
      </c>
      <c r="D803" s="77"/>
      <c r="E803" s="1323"/>
      <c r="F803" s="1325"/>
      <c r="G803" s="77"/>
      <c r="H803" s="77"/>
      <c r="I803" s="77"/>
      <c r="J803" s="77"/>
      <c r="K803" s="85"/>
    </row>
    <row r="804" spans="1:11" x14ac:dyDescent="0.2">
      <c r="A804" s="1356">
        <v>604</v>
      </c>
      <c r="B804" s="1357"/>
      <c r="C804" s="45" t="s">
        <v>454</v>
      </c>
      <c r="D804" s="77"/>
      <c r="E804" s="1323"/>
      <c r="F804" s="1325"/>
      <c r="G804" s="77"/>
      <c r="H804" s="77"/>
      <c r="I804" s="77"/>
      <c r="J804" s="77"/>
      <c r="K804" s="85"/>
    </row>
    <row r="805" spans="1:11" x14ac:dyDescent="0.2">
      <c r="A805" s="1356">
        <v>605</v>
      </c>
      <c r="B805" s="1357"/>
      <c r="C805" s="45" t="s">
        <v>455</v>
      </c>
      <c r="D805" s="77"/>
      <c r="E805" s="1323"/>
      <c r="F805" s="1325"/>
      <c r="G805" s="77"/>
      <c r="H805" s="77"/>
      <c r="I805" s="77"/>
      <c r="J805" s="77"/>
      <c r="K805" s="85"/>
    </row>
    <row r="806" spans="1:11" x14ac:dyDescent="0.2">
      <c r="A806" s="1356">
        <v>606</v>
      </c>
      <c r="B806" s="1357"/>
      <c r="C806" s="45" t="s">
        <v>456</v>
      </c>
      <c r="D806" s="77"/>
      <c r="E806" s="1378"/>
      <c r="F806" s="1379"/>
      <c r="G806" s="77"/>
      <c r="H806" s="77"/>
      <c r="I806" s="77"/>
      <c r="J806" s="77"/>
      <c r="K806" s="85">
        <f>J806-I806</f>
        <v>0</v>
      </c>
    </row>
    <row r="807" spans="1:11" x14ac:dyDescent="0.2">
      <c r="A807" s="1360" t="s">
        <v>457</v>
      </c>
      <c r="B807" s="1361"/>
      <c r="C807" s="47" t="s">
        <v>458</v>
      </c>
      <c r="D807" s="48">
        <f>SUM(D800:D806)</f>
        <v>0</v>
      </c>
      <c r="E807" s="1380">
        <f>SUM(E800:E806)</f>
        <v>0</v>
      </c>
      <c r="F807" s="1381"/>
      <c r="G807" s="48">
        <f>SUM(G800:G806)</f>
        <v>0</v>
      </c>
      <c r="H807" s="48">
        <f>SUM(H800:H806)</f>
        <v>0</v>
      </c>
      <c r="I807" s="48">
        <f>SUM(I800:I806)</f>
        <v>0</v>
      </c>
      <c r="J807" s="48">
        <f>SUM(J800:J806)</f>
        <v>0</v>
      </c>
      <c r="K807" s="85">
        <f t="shared" ref="K807:K817" si="58">J807-I807</f>
        <v>0</v>
      </c>
    </row>
    <row r="808" spans="1:11" x14ac:dyDescent="0.2">
      <c r="A808" s="1356">
        <v>230</v>
      </c>
      <c r="B808" s="1357"/>
      <c r="C808" s="45" t="s">
        <v>459</v>
      </c>
      <c r="D808" s="84"/>
      <c r="E808" s="1323"/>
      <c r="F808" s="1325"/>
      <c r="G808" s="84"/>
      <c r="H808" s="84"/>
      <c r="I808" s="84"/>
      <c r="J808" s="84"/>
      <c r="K808" s="85">
        <f t="shared" si="58"/>
        <v>0</v>
      </c>
    </row>
    <row r="809" spans="1:11" x14ac:dyDescent="0.2">
      <c r="A809" s="1356">
        <v>231</v>
      </c>
      <c r="B809" s="1357"/>
      <c r="C809" s="45" t="s">
        <v>460</v>
      </c>
      <c r="D809" s="87"/>
      <c r="E809" s="1323"/>
      <c r="F809" s="1325"/>
      <c r="G809" s="87"/>
      <c r="H809" s="87"/>
      <c r="I809" s="87"/>
      <c r="J809" s="87"/>
      <c r="K809" s="85">
        <f t="shared" si="58"/>
        <v>0</v>
      </c>
    </row>
    <row r="810" spans="1:11" x14ac:dyDescent="0.2">
      <c r="A810" s="1356">
        <v>232</v>
      </c>
      <c r="B810" s="1357"/>
      <c r="C810" s="45" t="s">
        <v>461</v>
      </c>
      <c r="D810" s="84"/>
      <c r="E810" s="1323"/>
      <c r="F810" s="1325"/>
      <c r="G810" s="84"/>
      <c r="H810" s="84"/>
      <c r="I810" s="84"/>
      <c r="J810" s="84"/>
      <c r="K810" s="85">
        <f t="shared" si="58"/>
        <v>0</v>
      </c>
    </row>
    <row r="811" spans="1:11" ht="22.5" x14ac:dyDescent="0.2">
      <c r="A811" s="1360" t="s">
        <v>462</v>
      </c>
      <c r="B811" s="1361"/>
      <c r="C811" s="49" t="s">
        <v>463</v>
      </c>
      <c r="D811" s="48"/>
      <c r="E811" s="1362"/>
      <c r="F811" s="1363"/>
      <c r="G811" s="48"/>
      <c r="H811" s="48"/>
      <c r="I811" s="48"/>
      <c r="J811" s="48"/>
      <c r="K811" s="85">
        <f t="shared" si="58"/>
        <v>0</v>
      </c>
    </row>
    <row r="812" spans="1:11" x14ac:dyDescent="0.2">
      <c r="A812" s="1356">
        <v>230</v>
      </c>
      <c r="B812" s="1357"/>
      <c r="C812" s="45" t="s">
        <v>459</v>
      </c>
      <c r="D812" s="84"/>
      <c r="E812" s="1323"/>
      <c r="F812" s="1325"/>
      <c r="G812" s="84"/>
      <c r="H812" s="84"/>
      <c r="I812" s="84"/>
      <c r="J812" s="84"/>
      <c r="K812" s="85">
        <f t="shared" si="58"/>
        <v>0</v>
      </c>
    </row>
    <row r="813" spans="1:11" x14ac:dyDescent="0.2">
      <c r="A813" s="1356">
        <v>231</v>
      </c>
      <c r="B813" s="1357"/>
      <c r="C813" s="45" t="s">
        <v>460</v>
      </c>
      <c r="D813" s="1002">
        <v>139486</v>
      </c>
      <c r="E813" s="1394"/>
      <c r="F813" s="1395"/>
      <c r="G813" s="84"/>
      <c r="H813" s="1002">
        <v>1121</v>
      </c>
      <c r="I813" s="1002">
        <v>1121</v>
      </c>
      <c r="J813" s="1002"/>
      <c r="K813" s="85">
        <f t="shared" si="58"/>
        <v>-1121</v>
      </c>
    </row>
    <row r="814" spans="1:11" x14ac:dyDescent="0.2">
      <c r="A814" s="1356">
        <v>232</v>
      </c>
      <c r="B814" s="1357"/>
      <c r="C814" s="45" t="s">
        <v>461</v>
      </c>
      <c r="D814" s="84"/>
      <c r="E814" s="1323"/>
      <c r="F814" s="1325"/>
      <c r="G814" s="84"/>
      <c r="H814" s="84"/>
      <c r="I814" s="84"/>
      <c r="J814" s="84"/>
      <c r="K814" s="85">
        <f t="shared" si="58"/>
        <v>0</v>
      </c>
    </row>
    <row r="815" spans="1:11" ht="22.5" x14ac:dyDescent="0.2">
      <c r="A815" s="1360" t="s">
        <v>462</v>
      </c>
      <c r="B815" s="1361"/>
      <c r="C815" s="51" t="s">
        <v>464</v>
      </c>
      <c r="D815" s="48">
        <f>D812+D813+D814</f>
        <v>139486</v>
      </c>
      <c r="E815" s="1362"/>
      <c r="F815" s="1363"/>
      <c r="G815" s="48"/>
      <c r="H815" s="48">
        <f>H812+H813+H814</f>
        <v>1121</v>
      </c>
      <c r="I815" s="48">
        <f t="shared" ref="I815:J815" si="59">I812+I813+I814</f>
        <v>1121</v>
      </c>
      <c r="J815" s="48">
        <f t="shared" si="59"/>
        <v>0</v>
      </c>
      <c r="K815" s="85">
        <f t="shared" si="58"/>
        <v>-1121</v>
      </c>
    </row>
    <row r="816" spans="1:11" ht="19.5" x14ac:dyDescent="0.2">
      <c r="A816" s="1360" t="s">
        <v>465</v>
      </c>
      <c r="B816" s="1361"/>
      <c r="C816" s="52" t="s">
        <v>466</v>
      </c>
      <c r="D816" s="48">
        <f>D811+D815</f>
        <v>139486</v>
      </c>
      <c r="E816" s="1392"/>
      <c r="F816" s="1393"/>
      <c r="G816" s="48"/>
      <c r="H816" s="48">
        <f>H815+H811</f>
        <v>1121</v>
      </c>
      <c r="I816" s="48">
        <f t="shared" ref="I816:J816" si="60">I815+I811</f>
        <v>1121</v>
      </c>
      <c r="J816" s="48">
        <f t="shared" si="60"/>
        <v>0</v>
      </c>
      <c r="K816" s="85">
        <f t="shared" si="58"/>
        <v>-1121</v>
      </c>
    </row>
    <row r="817" spans="1:11" x14ac:dyDescent="0.2">
      <c r="A817" s="1366" t="s">
        <v>467</v>
      </c>
      <c r="B817" s="1367"/>
      <c r="C817" s="1368"/>
      <c r="D817" s="48">
        <f>D816+D807</f>
        <v>139486</v>
      </c>
      <c r="E817" s="1392">
        <f>E807+E816</f>
        <v>0</v>
      </c>
      <c r="F817" s="1393"/>
      <c r="G817" s="48">
        <f>G807+G816</f>
        <v>0</v>
      </c>
      <c r="H817" s="48">
        <f>H807+H816</f>
        <v>1121</v>
      </c>
      <c r="I817" s="48">
        <f>I816+I807</f>
        <v>1121</v>
      </c>
      <c r="J817" s="48">
        <f>J816+J807</f>
        <v>0</v>
      </c>
      <c r="K817" s="85">
        <f t="shared" si="58"/>
        <v>-1121</v>
      </c>
    </row>
    <row r="818" spans="1:11" ht="20.25" customHeight="1" x14ac:dyDescent="0.2">
      <c r="A818" s="1320" t="s">
        <v>468</v>
      </c>
      <c r="B818" s="1322"/>
      <c r="C818" s="54" t="s">
        <v>646</v>
      </c>
      <c r="D818" s="1369" t="s">
        <v>469</v>
      </c>
      <c r="E818" s="1370"/>
      <c r="F818" s="1371"/>
      <c r="G818" s="55" t="s">
        <v>431</v>
      </c>
      <c r="H818" s="1372" t="s">
        <v>624</v>
      </c>
      <c r="I818" s="1373"/>
      <c r="J818" s="1374"/>
      <c r="K818" s="1375"/>
    </row>
    <row r="819" spans="1:11" x14ac:dyDescent="0.2">
      <c r="A819" s="1334"/>
      <c r="B819" s="1336"/>
      <c r="C819" s="56" t="s">
        <v>432</v>
      </c>
      <c r="D819" s="1334"/>
      <c r="E819" s="1335"/>
      <c r="F819" s="1336"/>
      <c r="G819" s="57" t="s">
        <v>432</v>
      </c>
      <c r="H819" s="41"/>
      <c r="I819" s="41"/>
      <c r="J819" s="1376"/>
      <c r="K819" s="1377"/>
    </row>
    <row r="820" spans="1:11" x14ac:dyDescent="0.2">
      <c r="A820" s="1334"/>
      <c r="B820" s="1336"/>
      <c r="C820" s="56" t="s">
        <v>433</v>
      </c>
      <c r="D820" s="1334"/>
      <c r="E820" s="1335"/>
      <c r="F820" s="1336"/>
      <c r="G820" s="57" t="s">
        <v>433</v>
      </c>
      <c r="H820" s="41"/>
      <c r="I820" s="41"/>
      <c r="J820" s="1376"/>
      <c r="K820" s="1377"/>
    </row>
    <row r="825" spans="1:11" ht="39" x14ac:dyDescent="0.2">
      <c r="A825" s="1329" t="s">
        <v>436</v>
      </c>
      <c r="B825" s="1331"/>
      <c r="C825" s="105" t="s">
        <v>625</v>
      </c>
      <c r="D825" s="1382"/>
      <c r="E825" s="1383"/>
      <c r="F825" s="1383"/>
      <c r="G825" s="1383"/>
      <c r="H825" s="1383"/>
      <c r="I825" s="1384"/>
      <c r="J825" s="106" t="s">
        <v>438</v>
      </c>
      <c r="K825" s="44" t="s">
        <v>439</v>
      </c>
    </row>
    <row r="826" spans="1:11" ht="19.5" x14ac:dyDescent="0.2">
      <c r="A826" s="1329" t="s">
        <v>440</v>
      </c>
      <c r="B826" s="1331"/>
      <c r="C826" s="301" t="s">
        <v>685</v>
      </c>
      <c r="D826" s="1385"/>
      <c r="E826" s="1386"/>
      <c r="F826" s="1386"/>
      <c r="G826" s="1386"/>
      <c r="H826" s="1386"/>
      <c r="I826" s="1387"/>
      <c r="J826" s="284" t="s">
        <v>441</v>
      </c>
      <c r="K826" s="44" t="s">
        <v>437</v>
      </c>
    </row>
    <row r="827" spans="1:11" ht="58.5" x14ac:dyDescent="0.2">
      <c r="A827" s="1329" t="s">
        <v>442</v>
      </c>
      <c r="B827" s="1331"/>
      <c r="C827" s="42" t="s">
        <v>427</v>
      </c>
      <c r="D827" s="283" t="s">
        <v>443</v>
      </c>
      <c r="E827" s="1388" t="s">
        <v>444</v>
      </c>
      <c r="F827" s="1389"/>
      <c r="G827" s="283" t="s">
        <v>445</v>
      </c>
      <c r="H827" s="283" t="s">
        <v>446</v>
      </c>
      <c r="I827" s="283" t="s">
        <v>447</v>
      </c>
      <c r="J827" s="28" t="s">
        <v>448</v>
      </c>
      <c r="K827" s="27" t="s">
        <v>449</v>
      </c>
    </row>
    <row r="828" spans="1:11" x14ac:dyDescent="0.2">
      <c r="A828" s="1356">
        <v>600</v>
      </c>
      <c r="B828" s="1357"/>
      <c r="C828" s="45" t="s">
        <v>450</v>
      </c>
      <c r="D828" s="77"/>
      <c r="E828" s="1378"/>
      <c r="F828" s="1379"/>
      <c r="G828" s="77"/>
      <c r="H828" s="77"/>
      <c r="I828" s="77"/>
      <c r="J828" s="77"/>
      <c r="K828" s="46">
        <f>J828-I828</f>
        <v>0</v>
      </c>
    </row>
    <row r="829" spans="1:11" x14ac:dyDescent="0.2">
      <c r="A829" s="1356">
        <v>601</v>
      </c>
      <c r="B829" s="1357"/>
      <c r="C829" s="45" t="s">
        <v>451</v>
      </c>
      <c r="D829" s="77"/>
      <c r="E829" s="1378"/>
      <c r="F829" s="1379"/>
      <c r="G829" s="77"/>
      <c r="H829" s="77"/>
      <c r="I829" s="77"/>
      <c r="J829" s="77"/>
      <c r="K829" s="46">
        <f t="shared" ref="K829:K838" si="61">J829-I829</f>
        <v>0</v>
      </c>
    </row>
    <row r="830" spans="1:11" x14ac:dyDescent="0.2">
      <c r="A830" s="1356">
        <v>602</v>
      </c>
      <c r="B830" s="1357"/>
      <c r="C830" s="45" t="s">
        <v>452</v>
      </c>
      <c r="D830" s="77"/>
      <c r="E830" s="1378"/>
      <c r="F830" s="1379"/>
      <c r="G830" s="77"/>
      <c r="H830" s="77"/>
      <c r="I830" s="77"/>
      <c r="J830" s="77"/>
      <c r="K830" s="46">
        <f t="shared" si="61"/>
        <v>0</v>
      </c>
    </row>
    <row r="831" spans="1:11" x14ac:dyDescent="0.2">
      <c r="A831" s="1356">
        <v>603</v>
      </c>
      <c r="B831" s="1357"/>
      <c r="C831" s="45" t="s">
        <v>453</v>
      </c>
      <c r="D831" s="77"/>
      <c r="E831" s="1378"/>
      <c r="F831" s="1379"/>
      <c r="G831" s="77"/>
      <c r="H831" s="77"/>
      <c r="I831" s="77"/>
      <c r="J831" s="77"/>
      <c r="K831" s="46">
        <f t="shared" si="61"/>
        <v>0</v>
      </c>
    </row>
    <row r="832" spans="1:11" x14ac:dyDescent="0.2">
      <c r="A832" s="1356">
        <v>604</v>
      </c>
      <c r="B832" s="1357"/>
      <c r="C832" s="45" t="s">
        <v>454</v>
      </c>
      <c r="D832" s="77"/>
      <c r="E832" s="1378"/>
      <c r="F832" s="1379"/>
      <c r="G832" s="77"/>
      <c r="H832" s="77"/>
      <c r="I832" s="77"/>
      <c r="J832" s="77"/>
      <c r="K832" s="46">
        <f t="shared" si="61"/>
        <v>0</v>
      </c>
    </row>
    <row r="833" spans="1:11" x14ac:dyDescent="0.2">
      <c r="A833" s="1356">
        <v>605</v>
      </c>
      <c r="B833" s="1357"/>
      <c r="C833" s="45" t="s">
        <v>455</v>
      </c>
      <c r="D833" s="77"/>
      <c r="E833" s="1378"/>
      <c r="F833" s="1379"/>
      <c r="G833" s="77"/>
      <c r="H833" s="77"/>
      <c r="I833" s="77"/>
      <c r="J833" s="77"/>
      <c r="K833" s="46">
        <f t="shared" si="61"/>
        <v>0</v>
      </c>
    </row>
    <row r="834" spans="1:11" x14ac:dyDescent="0.2">
      <c r="A834" s="1356">
        <v>606</v>
      </c>
      <c r="B834" s="1357"/>
      <c r="C834" s="45" t="s">
        <v>456</v>
      </c>
      <c r="D834" s="257">
        <v>1086</v>
      </c>
      <c r="E834" s="1390"/>
      <c r="F834" s="1391"/>
      <c r="G834" s="257"/>
      <c r="H834" s="257">
        <v>1103</v>
      </c>
      <c r="I834" s="257">
        <v>1103</v>
      </c>
      <c r="J834" s="257">
        <v>856</v>
      </c>
      <c r="K834" s="46">
        <f t="shared" si="61"/>
        <v>-247</v>
      </c>
    </row>
    <row r="835" spans="1:11" x14ac:dyDescent="0.2">
      <c r="A835" s="1356">
        <v>609</v>
      </c>
      <c r="B835" s="1357"/>
      <c r="C835" s="45" t="s">
        <v>594</v>
      </c>
      <c r="D835" s="77"/>
      <c r="E835" s="1378"/>
      <c r="F835" s="1379"/>
      <c r="G835" s="77"/>
      <c r="H835" s="257"/>
      <c r="I835" s="257"/>
      <c r="J835" s="257"/>
      <c r="K835" s="46">
        <f t="shared" si="61"/>
        <v>0</v>
      </c>
    </row>
    <row r="836" spans="1:11" x14ac:dyDescent="0.2">
      <c r="A836" s="1360" t="s">
        <v>457</v>
      </c>
      <c r="B836" s="1361"/>
      <c r="C836" s="47" t="s">
        <v>458</v>
      </c>
      <c r="D836" s="48">
        <f>SUM(D828:D835)</f>
        <v>1086</v>
      </c>
      <c r="E836" s="1380">
        <f>E835</f>
        <v>0</v>
      </c>
      <c r="F836" s="1381"/>
      <c r="G836" s="48">
        <f>SUM(G828:G835)</f>
        <v>0</v>
      </c>
      <c r="H836" s="48">
        <f>SUM(H828:H835)</f>
        <v>1103</v>
      </c>
      <c r="I836" s="48">
        <f>SUM(I828:I835)</f>
        <v>1103</v>
      </c>
      <c r="J836" s="48">
        <f>SUM(J828:J835)</f>
        <v>856</v>
      </c>
      <c r="K836" s="46">
        <f t="shared" si="61"/>
        <v>-247</v>
      </c>
    </row>
    <row r="837" spans="1:11" x14ac:dyDescent="0.2">
      <c r="A837" s="1356">
        <v>230</v>
      </c>
      <c r="B837" s="1357"/>
      <c r="C837" s="45" t="s">
        <v>459</v>
      </c>
      <c r="D837" s="77"/>
      <c r="E837" s="1378"/>
      <c r="F837" s="1379"/>
      <c r="G837" s="77"/>
      <c r="H837" s="77"/>
      <c r="I837" s="77"/>
      <c r="J837" s="77"/>
      <c r="K837" s="46">
        <f t="shared" si="61"/>
        <v>0</v>
      </c>
    </row>
    <row r="838" spans="1:11" x14ac:dyDescent="0.2">
      <c r="A838" s="1356">
        <v>231</v>
      </c>
      <c r="B838" s="1357"/>
      <c r="C838" s="45" t="s">
        <v>460</v>
      </c>
      <c r="D838" s="257"/>
      <c r="E838" s="1378"/>
      <c r="F838" s="1379"/>
      <c r="G838" s="257"/>
      <c r="H838" s="257"/>
      <c r="I838" s="257"/>
      <c r="J838" s="257"/>
      <c r="K838" s="46">
        <f t="shared" si="61"/>
        <v>0</v>
      </c>
    </row>
    <row r="839" spans="1:11" x14ac:dyDescent="0.2">
      <c r="A839" s="1356">
        <v>231</v>
      </c>
      <c r="B839" s="1357"/>
      <c r="C839" s="45" t="s">
        <v>567</v>
      </c>
      <c r="D839" s="77"/>
      <c r="E839" s="164"/>
      <c r="F839" s="286"/>
      <c r="G839" s="257"/>
      <c r="H839" s="257"/>
      <c r="I839" s="257"/>
      <c r="J839" s="257"/>
      <c r="K839" s="46"/>
    </row>
    <row r="840" spans="1:11" x14ac:dyDescent="0.2">
      <c r="A840" s="1356">
        <v>232</v>
      </c>
      <c r="B840" s="1357"/>
      <c r="C840" s="45" t="s">
        <v>461</v>
      </c>
      <c r="D840" s="41"/>
      <c r="E840" s="1378"/>
      <c r="F840" s="1379"/>
      <c r="G840" s="41"/>
      <c r="H840" s="41"/>
      <c r="I840" s="41"/>
      <c r="J840" s="41"/>
      <c r="K840" s="46">
        <f t="shared" ref="K840:K847" si="62">J840-I840</f>
        <v>0</v>
      </c>
    </row>
    <row r="841" spans="1:11" ht="22.5" x14ac:dyDescent="0.2">
      <c r="A841" s="1360" t="s">
        <v>462</v>
      </c>
      <c r="B841" s="1361"/>
      <c r="C841" s="49" t="s">
        <v>463</v>
      </c>
      <c r="D841" s="50">
        <f>SUM(D837:D840)</f>
        <v>0</v>
      </c>
      <c r="E841" s="1364"/>
      <c r="F841" s="1365"/>
      <c r="G841" s="90">
        <f>G837+G838+G839+G840</f>
        <v>0</v>
      </c>
      <c r="H841" s="90">
        <f>H837+H838+H839+H840</f>
        <v>0</v>
      </c>
      <c r="I841" s="90">
        <f>I837+I838+I839+I840</f>
        <v>0</v>
      </c>
      <c r="J841" s="90">
        <f>J837+J838+J839+J840</f>
        <v>0</v>
      </c>
      <c r="K841" s="46">
        <f t="shared" si="62"/>
        <v>0</v>
      </c>
    </row>
    <row r="842" spans="1:11" x14ac:dyDescent="0.2">
      <c r="A842" s="1356">
        <v>230</v>
      </c>
      <c r="B842" s="1357"/>
      <c r="C842" s="45" t="s">
        <v>459</v>
      </c>
      <c r="D842" s="41"/>
      <c r="E842" s="1358"/>
      <c r="F842" s="1359"/>
      <c r="G842" s="79"/>
      <c r="H842" s="79"/>
      <c r="I842" s="79"/>
      <c r="J842" s="41"/>
      <c r="K842" s="46">
        <f t="shared" si="62"/>
        <v>0</v>
      </c>
    </row>
    <row r="843" spans="1:11" x14ac:dyDescent="0.2">
      <c r="A843" s="1356">
        <v>231</v>
      </c>
      <c r="B843" s="1357"/>
      <c r="C843" s="45" t="s">
        <v>460</v>
      </c>
      <c r="D843" s="257">
        <v>1304</v>
      </c>
      <c r="E843" s="1358"/>
      <c r="F843" s="1359"/>
      <c r="G843" s="79"/>
      <c r="H843" s="257">
        <v>12563</v>
      </c>
      <c r="I843" s="257">
        <f>H843</f>
        <v>12563</v>
      </c>
      <c r="J843" s="257">
        <v>11935</v>
      </c>
      <c r="K843" s="46">
        <f t="shared" si="62"/>
        <v>-628</v>
      </c>
    </row>
    <row r="844" spans="1:11" x14ac:dyDescent="0.2">
      <c r="A844" s="1356">
        <v>232</v>
      </c>
      <c r="B844" s="1357"/>
      <c r="C844" s="45" t="s">
        <v>461</v>
      </c>
      <c r="D844" s="351"/>
      <c r="E844" s="1358"/>
      <c r="F844" s="1359"/>
      <c r="G844" s="79"/>
      <c r="H844" s="79"/>
      <c r="I844" s="79"/>
      <c r="J844" s="41"/>
      <c r="K844" s="46">
        <f t="shared" si="62"/>
        <v>0</v>
      </c>
    </row>
    <row r="845" spans="1:11" ht="22.5" x14ac:dyDescent="0.2">
      <c r="A845" s="1360" t="s">
        <v>462</v>
      </c>
      <c r="B845" s="1361"/>
      <c r="C845" s="51" t="s">
        <v>464</v>
      </c>
      <c r="D845" s="50">
        <f>D842+D843+D844</f>
        <v>1304</v>
      </c>
      <c r="E845" s="1362"/>
      <c r="F845" s="1363"/>
      <c r="G845" s="50">
        <f>G842+G843+G844</f>
        <v>0</v>
      </c>
      <c r="H845" s="50">
        <f>H842+H843+H844</f>
        <v>12563</v>
      </c>
      <c r="I845" s="50">
        <f t="shared" ref="I845:J845" si="63">I842+I843+I844</f>
        <v>12563</v>
      </c>
      <c r="J845" s="50">
        <f t="shared" si="63"/>
        <v>11935</v>
      </c>
      <c r="K845" s="46">
        <f t="shared" si="62"/>
        <v>-628</v>
      </c>
    </row>
    <row r="846" spans="1:11" ht="19.5" x14ac:dyDescent="0.2">
      <c r="A846" s="1360" t="s">
        <v>465</v>
      </c>
      <c r="B846" s="1361"/>
      <c r="C846" s="52" t="s">
        <v>466</v>
      </c>
      <c r="D846" s="53">
        <f>D841+D845</f>
        <v>1304</v>
      </c>
      <c r="E846" s="1364"/>
      <c r="F846" s="1365"/>
      <c r="G846" s="90">
        <f>G845+G841</f>
        <v>0</v>
      </c>
      <c r="H846" s="90">
        <f>H845+H841</f>
        <v>12563</v>
      </c>
      <c r="I846" s="90">
        <f t="shared" ref="I846:J846" si="64">I845+I841</f>
        <v>12563</v>
      </c>
      <c r="J846" s="90">
        <f t="shared" si="64"/>
        <v>11935</v>
      </c>
      <c r="K846" s="46">
        <f t="shared" si="62"/>
        <v>-628</v>
      </c>
    </row>
    <row r="847" spans="1:11" x14ac:dyDescent="0.2">
      <c r="A847" s="1366" t="s">
        <v>467</v>
      </c>
      <c r="B847" s="1367"/>
      <c r="C847" s="1368"/>
      <c r="D847" s="53">
        <f>D846+D836</f>
        <v>2390</v>
      </c>
      <c r="E847" s="1364">
        <f>E836+E846</f>
        <v>0</v>
      </c>
      <c r="F847" s="1365"/>
      <c r="G847" s="90">
        <f>G846+G836</f>
        <v>0</v>
      </c>
      <c r="H847" s="90">
        <f>H846+H836</f>
        <v>13666</v>
      </c>
      <c r="I847" s="90">
        <f>I846+I836</f>
        <v>13666</v>
      </c>
      <c r="J847" s="90">
        <f>J846+J836</f>
        <v>12791</v>
      </c>
      <c r="K847" s="46">
        <f t="shared" si="62"/>
        <v>-875</v>
      </c>
    </row>
    <row r="848" spans="1:11" ht="16.5" customHeight="1" x14ac:dyDescent="0.2">
      <c r="A848" s="1320" t="s">
        <v>468</v>
      </c>
      <c r="B848" s="1322"/>
      <c r="C848" s="54" t="s">
        <v>593</v>
      </c>
      <c r="D848" s="1369" t="s">
        <v>469</v>
      </c>
      <c r="E848" s="1370"/>
      <c r="F848" s="1371"/>
      <c r="G848" s="55" t="s">
        <v>431</v>
      </c>
      <c r="H848" s="1372" t="s">
        <v>624</v>
      </c>
      <c r="I848" s="1373"/>
      <c r="J848" s="1374"/>
      <c r="K848" s="1375"/>
    </row>
    <row r="849" spans="1:11" x14ac:dyDescent="0.2">
      <c r="A849" s="1334"/>
      <c r="B849" s="1336"/>
      <c r="C849" s="56" t="s">
        <v>432</v>
      </c>
      <c r="D849" s="1334"/>
      <c r="E849" s="1335"/>
      <c r="F849" s="1336"/>
      <c r="G849" s="57" t="s">
        <v>432</v>
      </c>
      <c r="H849" s="1378"/>
      <c r="I849" s="1379"/>
      <c r="J849" s="1376"/>
      <c r="K849" s="1377"/>
    </row>
    <row r="850" spans="1:11" x14ac:dyDescent="0.2">
      <c r="A850" s="1334"/>
      <c r="B850" s="1336"/>
      <c r="C850" s="56" t="s">
        <v>433</v>
      </c>
      <c r="D850" s="1334"/>
      <c r="E850" s="1335"/>
      <c r="F850" s="1336"/>
      <c r="G850" s="57" t="s">
        <v>433</v>
      </c>
      <c r="H850" s="1378"/>
      <c r="I850" s="1379"/>
      <c r="J850" s="1376"/>
      <c r="K850" s="1377"/>
    </row>
    <row r="854" spans="1:11" ht="39" x14ac:dyDescent="0.2">
      <c r="A854" s="1329" t="s">
        <v>436</v>
      </c>
      <c r="B854" s="1331"/>
      <c r="C854" s="105" t="s">
        <v>625</v>
      </c>
      <c r="D854" s="1382"/>
      <c r="E854" s="1383"/>
      <c r="F854" s="1383"/>
      <c r="G854" s="1383"/>
      <c r="H854" s="1383"/>
      <c r="I854" s="1384"/>
      <c r="J854" s="106" t="s">
        <v>438</v>
      </c>
      <c r="K854" s="44" t="s">
        <v>439</v>
      </c>
    </row>
    <row r="855" spans="1:11" ht="19.5" x14ac:dyDescent="0.2">
      <c r="A855" s="1329" t="s">
        <v>440</v>
      </c>
      <c r="B855" s="1331"/>
      <c r="C855" s="301">
        <v>10910</v>
      </c>
      <c r="D855" s="1385"/>
      <c r="E855" s="1386"/>
      <c r="F855" s="1386"/>
      <c r="G855" s="1386"/>
      <c r="H855" s="1386"/>
      <c r="I855" s="1387"/>
      <c r="J855" s="358" t="s">
        <v>441</v>
      </c>
      <c r="K855" s="44" t="s">
        <v>437</v>
      </c>
    </row>
    <row r="856" spans="1:11" ht="58.5" x14ac:dyDescent="0.2">
      <c r="A856" s="1329" t="s">
        <v>442</v>
      </c>
      <c r="B856" s="1331"/>
      <c r="C856" s="42" t="s">
        <v>427</v>
      </c>
      <c r="D856" s="356" t="s">
        <v>443</v>
      </c>
      <c r="E856" s="1388" t="s">
        <v>444</v>
      </c>
      <c r="F856" s="1389"/>
      <c r="G856" s="356" t="s">
        <v>445</v>
      </c>
      <c r="H856" s="356" t="s">
        <v>446</v>
      </c>
      <c r="I856" s="356" t="s">
        <v>447</v>
      </c>
      <c r="J856" s="28" t="s">
        <v>448</v>
      </c>
      <c r="K856" s="27" t="s">
        <v>449</v>
      </c>
    </row>
    <row r="857" spans="1:11" x14ac:dyDescent="0.2">
      <c r="A857" s="1356">
        <v>600</v>
      </c>
      <c r="B857" s="1357"/>
      <c r="C857" s="45" t="s">
        <v>450</v>
      </c>
      <c r="D857" s="257">
        <v>1070</v>
      </c>
      <c r="E857" s="1390"/>
      <c r="F857" s="1391"/>
      <c r="G857" s="257"/>
      <c r="H857" s="257"/>
      <c r="I857" s="257"/>
      <c r="J857" s="257"/>
      <c r="K857" s="46">
        <f>J857-I857</f>
        <v>0</v>
      </c>
    </row>
    <row r="858" spans="1:11" x14ac:dyDescent="0.2">
      <c r="A858" s="1356">
        <v>601</v>
      </c>
      <c r="B858" s="1357"/>
      <c r="C858" s="45" t="s">
        <v>451</v>
      </c>
      <c r="D858" s="257"/>
      <c r="E858" s="1390"/>
      <c r="F858" s="1391"/>
      <c r="G858" s="257"/>
      <c r="H858" s="257"/>
      <c r="I858" s="257"/>
      <c r="J858" s="257"/>
      <c r="K858" s="46">
        <f t="shared" ref="K858:K867" si="65">J858-I858</f>
        <v>0</v>
      </c>
    </row>
    <row r="859" spans="1:11" x14ac:dyDescent="0.2">
      <c r="A859" s="1356">
        <v>602</v>
      </c>
      <c r="B859" s="1357"/>
      <c r="C859" s="45" t="s">
        <v>452</v>
      </c>
      <c r="D859" s="257"/>
      <c r="E859" s="1390"/>
      <c r="F859" s="1391"/>
      <c r="G859" s="257"/>
      <c r="H859" s="257"/>
      <c r="I859" s="257"/>
      <c r="J859" s="257"/>
      <c r="K859" s="46">
        <f t="shared" si="65"/>
        <v>0</v>
      </c>
    </row>
    <row r="860" spans="1:11" x14ac:dyDescent="0.2">
      <c r="A860" s="1356">
        <v>603</v>
      </c>
      <c r="B860" s="1357"/>
      <c r="C860" s="45" t="s">
        <v>453</v>
      </c>
      <c r="D860" s="257"/>
      <c r="E860" s="1390"/>
      <c r="F860" s="1391"/>
      <c r="G860" s="257"/>
      <c r="H860" s="257"/>
      <c r="I860" s="257"/>
      <c r="J860" s="257"/>
      <c r="K860" s="46">
        <f t="shared" si="65"/>
        <v>0</v>
      </c>
    </row>
    <row r="861" spans="1:11" x14ac:dyDescent="0.2">
      <c r="A861" s="1356">
        <v>604</v>
      </c>
      <c r="B861" s="1357"/>
      <c r="C861" s="45" t="s">
        <v>454</v>
      </c>
      <c r="D861" s="257">
        <v>3087</v>
      </c>
      <c r="E861" s="1390"/>
      <c r="F861" s="1391"/>
      <c r="G861" s="257"/>
      <c r="H861" s="257">
        <v>3333</v>
      </c>
      <c r="I861" s="257">
        <v>3333</v>
      </c>
      <c r="J861" s="257">
        <v>2714</v>
      </c>
      <c r="K861" s="46">
        <f t="shared" si="65"/>
        <v>-619</v>
      </c>
    </row>
    <row r="862" spans="1:11" x14ac:dyDescent="0.2">
      <c r="A862" s="1356">
        <v>605</v>
      </c>
      <c r="B862" s="1357"/>
      <c r="C862" s="45" t="s">
        <v>455</v>
      </c>
      <c r="D862" s="77"/>
      <c r="E862" s="1378"/>
      <c r="F862" s="1379"/>
      <c r="G862" s="77"/>
      <c r="H862" s="257"/>
      <c r="I862" s="257"/>
      <c r="J862" s="257"/>
      <c r="K862" s="46">
        <f t="shared" si="65"/>
        <v>0</v>
      </c>
    </row>
    <row r="863" spans="1:11" x14ac:dyDescent="0.2">
      <c r="A863" s="1356">
        <v>606</v>
      </c>
      <c r="B863" s="1357"/>
      <c r="C863" s="45" t="s">
        <v>456</v>
      </c>
      <c r="D863" s="77"/>
      <c r="E863" s="1378"/>
      <c r="F863" s="1379"/>
      <c r="G863" s="77"/>
      <c r="H863" s="77"/>
      <c r="I863" s="77"/>
      <c r="J863" s="77"/>
      <c r="K863" s="46">
        <f t="shared" si="65"/>
        <v>0</v>
      </c>
    </row>
    <row r="864" spans="1:11" x14ac:dyDescent="0.2">
      <c r="A864" s="1356">
        <v>609</v>
      </c>
      <c r="B864" s="1357"/>
      <c r="C864" s="45" t="s">
        <v>594</v>
      </c>
      <c r="D864" s="77"/>
      <c r="E864" s="1378"/>
      <c r="F864" s="1379"/>
      <c r="G864" s="77"/>
      <c r="H864" s="257"/>
      <c r="I864" s="257"/>
      <c r="J864" s="257"/>
      <c r="K864" s="46">
        <f t="shared" si="65"/>
        <v>0</v>
      </c>
    </row>
    <row r="865" spans="1:11" x14ac:dyDescent="0.2">
      <c r="A865" s="1360" t="s">
        <v>457</v>
      </c>
      <c r="B865" s="1361"/>
      <c r="C865" s="47" t="s">
        <v>458</v>
      </c>
      <c r="D865" s="48">
        <f>SUM(D857:D864)</f>
        <v>4157</v>
      </c>
      <c r="E865" s="1380">
        <f>E864</f>
        <v>0</v>
      </c>
      <c r="F865" s="1381"/>
      <c r="G865" s="48">
        <f>SUM(G857:G864)</f>
        <v>0</v>
      </c>
      <c r="H865" s="48">
        <f>SUM(H857:H864)</f>
        <v>3333</v>
      </c>
      <c r="I865" s="48">
        <f>SUM(I857:I864)</f>
        <v>3333</v>
      </c>
      <c r="J865" s="48">
        <f>SUM(J857:J864)</f>
        <v>2714</v>
      </c>
      <c r="K865" s="46">
        <f t="shared" si="65"/>
        <v>-619</v>
      </c>
    </row>
    <row r="866" spans="1:11" x14ac:dyDescent="0.2">
      <c r="A866" s="1356">
        <v>230</v>
      </c>
      <c r="B866" s="1357"/>
      <c r="C866" s="45" t="s">
        <v>459</v>
      </c>
      <c r="D866" s="77"/>
      <c r="E866" s="1378"/>
      <c r="F866" s="1379"/>
      <c r="G866" s="77"/>
      <c r="H866" s="77"/>
      <c r="I866" s="77"/>
      <c r="J866" s="77"/>
      <c r="K866" s="46">
        <f t="shared" si="65"/>
        <v>0</v>
      </c>
    </row>
    <row r="867" spans="1:11" x14ac:dyDescent="0.2">
      <c r="A867" s="1356">
        <v>231</v>
      </c>
      <c r="B867" s="1357"/>
      <c r="C867" s="45" t="s">
        <v>460</v>
      </c>
      <c r="D867" s="77"/>
      <c r="E867" s="1378"/>
      <c r="F867" s="1379"/>
      <c r="G867" s="77"/>
      <c r="H867" s="257"/>
      <c r="I867" s="257"/>
      <c r="J867" s="257"/>
      <c r="K867" s="46">
        <f t="shared" si="65"/>
        <v>0</v>
      </c>
    </row>
    <row r="868" spans="1:11" x14ac:dyDescent="0.2">
      <c r="A868" s="1356">
        <v>231</v>
      </c>
      <c r="B868" s="1357"/>
      <c r="C868" s="45" t="s">
        <v>567</v>
      </c>
      <c r="D868" s="77"/>
      <c r="E868" s="164"/>
      <c r="F868" s="359"/>
      <c r="G868" s="77"/>
      <c r="H868" s="77"/>
      <c r="I868" s="77"/>
      <c r="J868" s="77"/>
      <c r="K868" s="46"/>
    </row>
    <row r="869" spans="1:11" x14ac:dyDescent="0.2">
      <c r="A869" s="1356">
        <v>232</v>
      </c>
      <c r="B869" s="1357"/>
      <c r="C869" s="45" t="s">
        <v>461</v>
      </c>
      <c r="D869" s="41"/>
      <c r="E869" s="1378"/>
      <c r="F869" s="1379"/>
      <c r="G869" s="41"/>
      <c r="H869" s="41"/>
      <c r="I869" s="41"/>
      <c r="J869" s="41"/>
      <c r="K869" s="46">
        <f t="shared" ref="K869:K876" si="66">J869-I869</f>
        <v>0</v>
      </c>
    </row>
    <row r="870" spans="1:11" ht="22.5" x14ac:dyDescent="0.2">
      <c r="A870" s="1360" t="s">
        <v>462</v>
      </c>
      <c r="B870" s="1361"/>
      <c r="C870" s="49" t="s">
        <v>463</v>
      </c>
      <c r="D870" s="50"/>
      <c r="E870" s="1364"/>
      <c r="F870" s="1365"/>
      <c r="G870" s="90"/>
      <c r="H870" s="90">
        <f>SUM(H867:H869)</f>
        <v>0</v>
      </c>
      <c r="I870" s="90">
        <f>SUM(I867:I869)</f>
        <v>0</v>
      </c>
      <c r="J870" s="90">
        <f>SUM(J867:J869)</f>
        <v>0</v>
      </c>
      <c r="K870" s="46">
        <f t="shared" si="66"/>
        <v>0</v>
      </c>
    </row>
    <row r="871" spans="1:11" x14ac:dyDescent="0.2">
      <c r="A871" s="1356">
        <v>230</v>
      </c>
      <c r="B871" s="1357"/>
      <c r="C871" s="45" t="s">
        <v>459</v>
      </c>
      <c r="D871" s="41"/>
      <c r="E871" s="1358"/>
      <c r="F871" s="1359"/>
      <c r="G871" s="79"/>
      <c r="H871" s="79"/>
      <c r="I871" s="79"/>
      <c r="J871" s="41"/>
      <c r="K871" s="46">
        <f t="shared" si="66"/>
        <v>0</v>
      </c>
    </row>
    <row r="872" spans="1:11" x14ac:dyDescent="0.2">
      <c r="A872" s="1356">
        <v>231</v>
      </c>
      <c r="B872" s="1357"/>
      <c r="C872" s="45" t="s">
        <v>460</v>
      </c>
      <c r="D872" s="257">
        <v>21059</v>
      </c>
      <c r="E872" s="1358"/>
      <c r="F872" s="1359"/>
      <c r="G872" s="79"/>
      <c r="H872" s="257">
        <v>930</v>
      </c>
      <c r="I872" s="257">
        <v>930</v>
      </c>
      <c r="J872" s="257"/>
      <c r="K872" s="46">
        <f t="shared" si="66"/>
        <v>-930</v>
      </c>
    </row>
    <row r="873" spans="1:11" x14ac:dyDescent="0.2">
      <c r="A873" s="1356">
        <v>232</v>
      </c>
      <c r="B873" s="1357"/>
      <c r="C873" s="45" t="s">
        <v>461</v>
      </c>
      <c r="D873" s="41"/>
      <c r="E873" s="1358"/>
      <c r="F873" s="1359"/>
      <c r="G873" s="79"/>
      <c r="H873" s="79"/>
      <c r="I873" s="79"/>
      <c r="J873" s="41"/>
      <c r="K873" s="46">
        <f t="shared" si="66"/>
        <v>0</v>
      </c>
    </row>
    <row r="874" spans="1:11" ht="22.5" x14ac:dyDescent="0.2">
      <c r="A874" s="1360" t="s">
        <v>462</v>
      </c>
      <c r="B874" s="1361"/>
      <c r="C874" s="51" t="s">
        <v>464</v>
      </c>
      <c r="D874" s="50">
        <f>D871+D872+D873</f>
        <v>21059</v>
      </c>
      <c r="E874" s="1362">
        <f t="shared" ref="E874" si="67">E871+E872+E873</f>
        <v>0</v>
      </c>
      <c r="F874" s="1363"/>
      <c r="G874" s="50"/>
      <c r="H874" s="50">
        <f>H871+H872+H873</f>
        <v>930</v>
      </c>
      <c r="I874" s="50">
        <f t="shared" ref="I874:J874" si="68">I871+I872+I873</f>
        <v>930</v>
      </c>
      <c r="J874" s="50">
        <f t="shared" si="68"/>
        <v>0</v>
      </c>
      <c r="K874" s="46">
        <f t="shared" si="66"/>
        <v>-930</v>
      </c>
    </row>
    <row r="875" spans="1:11" ht="19.5" x14ac:dyDescent="0.2">
      <c r="A875" s="1360" t="s">
        <v>465</v>
      </c>
      <c r="B875" s="1361"/>
      <c r="C875" s="52" t="s">
        <v>466</v>
      </c>
      <c r="D875" s="53">
        <f>D870+D874</f>
        <v>21059</v>
      </c>
      <c r="E875" s="1364"/>
      <c r="F875" s="1365"/>
      <c r="G875" s="90">
        <f>G870</f>
        <v>0</v>
      </c>
      <c r="H875" s="90">
        <f>H874+H870</f>
        <v>930</v>
      </c>
      <c r="I875" s="90">
        <f t="shared" ref="I875:J875" si="69">I874+I870</f>
        <v>930</v>
      </c>
      <c r="J875" s="90">
        <f t="shared" si="69"/>
        <v>0</v>
      </c>
      <c r="K875" s="46">
        <f t="shared" si="66"/>
        <v>-930</v>
      </c>
    </row>
    <row r="876" spans="1:11" x14ac:dyDescent="0.2">
      <c r="A876" s="1366" t="s">
        <v>467</v>
      </c>
      <c r="B876" s="1367"/>
      <c r="C876" s="1368"/>
      <c r="D876" s="53">
        <f>D875+D865</f>
        <v>25216</v>
      </c>
      <c r="E876" s="1364">
        <f>E865+E875</f>
        <v>0</v>
      </c>
      <c r="F876" s="1365"/>
      <c r="G876" s="90">
        <f>G875+G865</f>
        <v>0</v>
      </c>
      <c r="H876" s="90">
        <f>H875+H865</f>
        <v>4263</v>
      </c>
      <c r="I876" s="90">
        <f>I875+I865</f>
        <v>4263</v>
      </c>
      <c r="J876" s="90">
        <f>J875+J865</f>
        <v>2714</v>
      </c>
      <c r="K876" s="46">
        <f t="shared" si="66"/>
        <v>-1549</v>
      </c>
    </row>
    <row r="877" spans="1:11" x14ac:dyDescent="0.2">
      <c r="A877" s="1320" t="s">
        <v>468</v>
      </c>
      <c r="B877" s="1322"/>
      <c r="C877" s="54" t="s">
        <v>593</v>
      </c>
      <c r="D877" s="1369" t="s">
        <v>469</v>
      </c>
      <c r="E877" s="1370"/>
      <c r="F877" s="1371"/>
      <c r="G877" s="55" t="s">
        <v>431</v>
      </c>
      <c r="H877" s="1372" t="s">
        <v>624</v>
      </c>
      <c r="I877" s="1373"/>
      <c r="J877" s="1374"/>
      <c r="K877" s="1375"/>
    </row>
    <row r="878" spans="1:11" x14ac:dyDescent="0.2">
      <c r="A878" s="1334"/>
      <c r="B878" s="1336"/>
      <c r="C878" s="56" t="s">
        <v>432</v>
      </c>
      <c r="D878" s="1334"/>
      <c r="E878" s="1335"/>
      <c r="F878" s="1336"/>
      <c r="G878" s="57" t="s">
        <v>432</v>
      </c>
      <c r="H878" s="1378"/>
      <c r="I878" s="1379"/>
      <c r="J878" s="1376"/>
      <c r="K878" s="1377"/>
    </row>
    <row r="879" spans="1:11" x14ac:dyDescent="0.2">
      <c r="A879" s="1334"/>
      <c r="B879" s="1336"/>
      <c r="C879" s="56" t="s">
        <v>433</v>
      </c>
      <c r="D879" s="1334"/>
      <c r="E879" s="1335"/>
      <c r="F879" s="1336"/>
      <c r="G879" s="57" t="s">
        <v>433</v>
      </c>
      <c r="H879" s="1378"/>
      <c r="I879" s="1379"/>
      <c r="J879" s="1376"/>
      <c r="K879" s="1377"/>
    </row>
    <row r="884" spans="1:11" ht="39" x14ac:dyDescent="0.2">
      <c r="A884" s="1329" t="s">
        <v>436</v>
      </c>
      <c r="B884" s="1331"/>
      <c r="C884" s="105" t="s">
        <v>625</v>
      </c>
      <c r="D884" s="1382"/>
      <c r="E884" s="1383"/>
      <c r="F884" s="1383"/>
      <c r="G884" s="1383"/>
      <c r="H884" s="1383"/>
      <c r="I884" s="1384"/>
      <c r="J884" s="106" t="s">
        <v>438</v>
      </c>
      <c r="K884" s="44" t="s">
        <v>439</v>
      </c>
    </row>
    <row r="885" spans="1:11" ht="19.5" x14ac:dyDescent="0.2">
      <c r="A885" s="1329" t="s">
        <v>440</v>
      </c>
      <c r="B885" s="1331"/>
      <c r="C885" s="301">
        <v>466</v>
      </c>
      <c r="D885" s="1385"/>
      <c r="E885" s="1386"/>
      <c r="F885" s="1386"/>
      <c r="G885" s="1386"/>
      <c r="H885" s="1386"/>
      <c r="I885" s="1387"/>
      <c r="J885" s="358" t="s">
        <v>441</v>
      </c>
      <c r="K885" s="44" t="s">
        <v>437</v>
      </c>
    </row>
    <row r="886" spans="1:11" ht="58.5" x14ac:dyDescent="0.2">
      <c r="A886" s="1329" t="s">
        <v>442</v>
      </c>
      <c r="B886" s="1331"/>
      <c r="C886" s="42" t="s">
        <v>427</v>
      </c>
      <c r="D886" s="356" t="s">
        <v>443</v>
      </c>
      <c r="E886" s="1388" t="s">
        <v>444</v>
      </c>
      <c r="F886" s="1389"/>
      <c r="G886" s="356" t="s">
        <v>445</v>
      </c>
      <c r="H886" s="356" t="s">
        <v>446</v>
      </c>
      <c r="I886" s="356" t="s">
        <v>447</v>
      </c>
      <c r="J886" s="28" t="s">
        <v>448</v>
      </c>
      <c r="K886" s="27" t="s">
        <v>449</v>
      </c>
    </row>
    <row r="887" spans="1:11" x14ac:dyDescent="0.2">
      <c r="A887" s="1356">
        <v>600</v>
      </c>
      <c r="B887" s="1357"/>
      <c r="C887" s="45" t="s">
        <v>450</v>
      </c>
      <c r="D887" s="77"/>
      <c r="E887" s="1378"/>
      <c r="F887" s="1379"/>
      <c r="G887" s="77"/>
      <c r="H887" s="77"/>
      <c r="I887" s="77"/>
      <c r="J887" s="77"/>
      <c r="K887" s="46">
        <f>J887-I887</f>
        <v>0</v>
      </c>
    </row>
    <row r="888" spans="1:11" x14ac:dyDescent="0.2">
      <c r="A888" s="1356">
        <v>601</v>
      </c>
      <c r="B888" s="1357"/>
      <c r="C888" s="45" t="s">
        <v>451</v>
      </c>
      <c r="D888" s="77"/>
      <c r="E888" s="1378"/>
      <c r="F888" s="1379"/>
      <c r="G888" s="77"/>
      <c r="H888" s="77"/>
      <c r="I888" s="77"/>
      <c r="J888" s="77"/>
      <c r="K888" s="46">
        <f t="shared" ref="K888:K898" si="70">J888-I888</f>
        <v>0</v>
      </c>
    </row>
    <row r="889" spans="1:11" x14ac:dyDescent="0.2">
      <c r="A889" s="1356">
        <v>602</v>
      </c>
      <c r="B889" s="1357"/>
      <c r="C889" s="45" t="s">
        <v>452</v>
      </c>
      <c r="D889" s="77"/>
      <c r="E889" s="1378"/>
      <c r="F889" s="1379"/>
      <c r="G889" s="77"/>
      <c r="H889" s="77"/>
      <c r="I889" s="77"/>
      <c r="J889" s="77"/>
      <c r="K889" s="46">
        <f t="shared" si="70"/>
        <v>0</v>
      </c>
    </row>
    <row r="890" spans="1:11" x14ac:dyDescent="0.2">
      <c r="A890" s="1356">
        <v>603</v>
      </c>
      <c r="B890" s="1357"/>
      <c r="C890" s="45" t="s">
        <v>453</v>
      </c>
      <c r="D890" s="77"/>
      <c r="E890" s="1378"/>
      <c r="F890" s="1379"/>
      <c r="G890" s="77"/>
      <c r="H890" s="77"/>
      <c r="I890" s="77"/>
      <c r="J890" s="77"/>
      <c r="K890" s="46">
        <f t="shared" si="70"/>
        <v>0</v>
      </c>
    </row>
    <row r="891" spans="1:11" x14ac:dyDescent="0.2">
      <c r="A891" s="1356">
        <v>604</v>
      </c>
      <c r="B891" s="1357"/>
      <c r="C891" s="45" t="s">
        <v>454</v>
      </c>
      <c r="D891" s="77"/>
      <c r="E891" s="1378"/>
      <c r="F891" s="1379"/>
      <c r="G891" s="77"/>
      <c r="H891" s="77"/>
      <c r="I891" s="77"/>
      <c r="J891" s="77"/>
      <c r="K891" s="46">
        <f t="shared" si="70"/>
        <v>0</v>
      </c>
    </row>
    <row r="892" spans="1:11" x14ac:dyDescent="0.2">
      <c r="A892" s="1356">
        <v>605</v>
      </c>
      <c r="B892" s="1357"/>
      <c r="C892" s="45" t="s">
        <v>455</v>
      </c>
      <c r="D892" s="77"/>
      <c r="E892" s="1378"/>
      <c r="F892" s="1379"/>
      <c r="G892" s="77"/>
      <c r="H892" s="77"/>
      <c r="I892" s="77"/>
      <c r="J892" s="77"/>
      <c r="K892" s="46">
        <f t="shared" si="70"/>
        <v>0</v>
      </c>
    </row>
    <row r="893" spans="1:11" x14ac:dyDescent="0.2">
      <c r="A893" s="1356">
        <v>606</v>
      </c>
      <c r="B893" s="1357"/>
      <c r="C893" s="45" t="s">
        <v>456</v>
      </c>
      <c r="D893" s="77"/>
      <c r="E893" s="1378"/>
      <c r="F893" s="1379"/>
      <c r="G893" s="77"/>
      <c r="H893" s="77"/>
      <c r="I893" s="77"/>
      <c r="J893" s="77"/>
      <c r="K893" s="46">
        <f t="shared" si="70"/>
        <v>0</v>
      </c>
    </row>
    <row r="894" spans="1:11" x14ac:dyDescent="0.2">
      <c r="A894" s="1356">
        <v>609</v>
      </c>
      <c r="B894" s="1357"/>
      <c r="C894" s="45" t="s">
        <v>594</v>
      </c>
      <c r="D894" s="77"/>
      <c r="E894" s="1378"/>
      <c r="F894" s="1379"/>
      <c r="G894" s="77"/>
      <c r="H894" s="257"/>
      <c r="I894" s="257"/>
      <c r="J894" s="257"/>
      <c r="K894" s="46">
        <f t="shared" si="70"/>
        <v>0</v>
      </c>
    </row>
    <row r="895" spans="1:11" x14ac:dyDescent="0.2">
      <c r="A895" s="1356">
        <v>466</v>
      </c>
      <c r="B895" s="1357"/>
      <c r="C895" s="45" t="s">
        <v>690</v>
      </c>
      <c r="D895" s="257">
        <v>1202</v>
      </c>
      <c r="E895" s="1144"/>
      <c r="F895" s="1145"/>
      <c r="G895" s="257"/>
      <c r="H895" s="257">
        <v>64272</v>
      </c>
      <c r="I895" s="257">
        <v>64272</v>
      </c>
      <c r="J895" s="257">
        <v>64272</v>
      </c>
      <c r="K895" s="46">
        <f t="shared" si="70"/>
        <v>0</v>
      </c>
    </row>
    <row r="896" spans="1:11" x14ac:dyDescent="0.2">
      <c r="A896" s="1360" t="s">
        <v>457</v>
      </c>
      <c r="B896" s="1361"/>
      <c r="C896" s="47" t="s">
        <v>458</v>
      </c>
      <c r="D896" s="48">
        <f>SUM(D887:D895)</f>
        <v>1202</v>
      </c>
      <c r="E896" s="1380">
        <f>E894</f>
        <v>0</v>
      </c>
      <c r="F896" s="1381"/>
      <c r="G896" s="48">
        <f>SUM(G887:G894)</f>
        <v>0</v>
      </c>
      <c r="H896" s="48">
        <f>SUM(H887:H895)</f>
        <v>64272</v>
      </c>
      <c r="I896" s="48">
        <f>SUM(I887:I895)</f>
        <v>64272</v>
      </c>
      <c r="J896" s="48">
        <f>SUM(J887:J895)</f>
        <v>64272</v>
      </c>
      <c r="K896" s="46">
        <f t="shared" si="70"/>
        <v>0</v>
      </c>
    </row>
    <row r="897" spans="1:11" x14ac:dyDescent="0.2">
      <c r="A897" s="1356">
        <v>230</v>
      </c>
      <c r="B897" s="1357"/>
      <c r="C897" s="45" t="s">
        <v>459</v>
      </c>
      <c r="D897" s="77"/>
      <c r="E897" s="1378"/>
      <c r="F897" s="1379"/>
      <c r="G897" s="77"/>
      <c r="H897" s="77"/>
      <c r="I897" s="77"/>
      <c r="J897" s="77"/>
      <c r="K897" s="46">
        <f t="shared" si="70"/>
        <v>0</v>
      </c>
    </row>
    <row r="898" spans="1:11" x14ac:dyDescent="0.2">
      <c r="A898" s="1356">
        <v>231</v>
      </c>
      <c r="B898" s="1357"/>
      <c r="C898" s="45" t="s">
        <v>460</v>
      </c>
      <c r="D898" s="77"/>
      <c r="E898" s="1378"/>
      <c r="F898" s="1379"/>
      <c r="G898" s="77"/>
      <c r="H898" s="77"/>
      <c r="I898" s="77"/>
      <c r="J898" s="77"/>
      <c r="K898" s="46">
        <f t="shared" si="70"/>
        <v>0</v>
      </c>
    </row>
    <row r="899" spans="1:11" x14ac:dyDescent="0.2">
      <c r="A899" s="1356">
        <v>231</v>
      </c>
      <c r="B899" s="1357"/>
      <c r="C899" s="45" t="s">
        <v>567</v>
      </c>
      <c r="D899" s="77"/>
      <c r="E899" s="164"/>
      <c r="F899" s="359"/>
      <c r="G899" s="77"/>
      <c r="H899" s="77"/>
      <c r="I899" s="77"/>
      <c r="J899" s="77"/>
      <c r="K899" s="46"/>
    </row>
    <row r="900" spans="1:11" x14ac:dyDescent="0.2">
      <c r="A900" s="1356">
        <v>232</v>
      </c>
      <c r="B900" s="1357"/>
      <c r="C900" s="45" t="s">
        <v>461</v>
      </c>
      <c r="D900" s="41"/>
      <c r="E900" s="1378"/>
      <c r="F900" s="1379"/>
      <c r="G900" s="41"/>
      <c r="H900" s="41"/>
      <c r="I900" s="41"/>
      <c r="J900" s="41"/>
      <c r="K900" s="46">
        <f t="shared" ref="K900:K907" si="71">J900-I900</f>
        <v>0</v>
      </c>
    </row>
    <row r="901" spans="1:11" ht="22.5" x14ac:dyDescent="0.2">
      <c r="A901" s="1360" t="s">
        <v>462</v>
      </c>
      <c r="B901" s="1361"/>
      <c r="C901" s="49" t="s">
        <v>463</v>
      </c>
      <c r="D901" s="50"/>
      <c r="E901" s="1364"/>
      <c r="F901" s="1365"/>
      <c r="G901" s="90"/>
      <c r="H901" s="90"/>
      <c r="I901" s="90"/>
      <c r="J901" s="90"/>
      <c r="K901" s="46">
        <f t="shared" si="71"/>
        <v>0</v>
      </c>
    </row>
    <row r="902" spans="1:11" x14ac:dyDescent="0.2">
      <c r="A902" s="1356">
        <v>230</v>
      </c>
      <c r="B902" s="1357"/>
      <c r="C902" s="45" t="s">
        <v>459</v>
      </c>
      <c r="D902" s="41"/>
      <c r="E902" s="1358"/>
      <c r="F902" s="1359"/>
      <c r="G902" s="79"/>
      <c r="H902" s="79"/>
      <c r="I902" s="79"/>
      <c r="J902" s="41"/>
      <c r="K902" s="46">
        <f t="shared" si="71"/>
        <v>0</v>
      </c>
    </row>
    <row r="903" spans="1:11" x14ac:dyDescent="0.2">
      <c r="A903" s="1356">
        <v>231</v>
      </c>
      <c r="B903" s="1357"/>
      <c r="C903" s="45" t="s">
        <v>460</v>
      </c>
      <c r="D903" s="257"/>
      <c r="E903" s="1358"/>
      <c r="F903" s="1359"/>
      <c r="G903" s="79"/>
      <c r="H903" s="257"/>
      <c r="I903" s="257"/>
      <c r="J903" s="257"/>
      <c r="K903" s="46">
        <f t="shared" si="71"/>
        <v>0</v>
      </c>
    </row>
    <row r="904" spans="1:11" x14ac:dyDescent="0.2">
      <c r="A904" s="1356">
        <v>232</v>
      </c>
      <c r="B904" s="1357"/>
      <c r="C904" s="45" t="s">
        <v>461</v>
      </c>
      <c r="D904" s="41"/>
      <c r="E904" s="1358"/>
      <c r="F904" s="1359"/>
      <c r="G904" s="79"/>
      <c r="H904" s="79"/>
      <c r="I904" s="79"/>
      <c r="J904" s="41"/>
      <c r="K904" s="46">
        <f t="shared" si="71"/>
        <v>0</v>
      </c>
    </row>
    <row r="905" spans="1:11" ht="22.5" x14ac:dyDescent="0.2">
      <c r="A905" s="1360" t="s">
        <v>462</v>
      </c>
      <c r="B905" s="1361"/>
      <c r="C905" s="51" t="s">
        <v>464</v>
      </c>
      <c r="D905" s="50">
        <f>D902+D903+D904</f>
        <v>0</v>
      </c>
      <c r="E905" s="1362"/>
      <c r="F905" s="1363"/>
      <c r="G905" s="50"/>
      <c r="H905" s="50">
        <f>H902+H903+H904</f>
        <v>0</v>
      </c>
      <c r="I905" s="50">
        <f t="shared" ref="I905:J905" si="72">I902+I903+I904</f>
        <v>0</v>
      </c>
      <c r="J905" s="50">
        <f t="shared" si="72"/>
        <v>0</v>
      </c>
      <c r="K905" s="46">
        <f t="shared" si="71"/>
        <v>0</v>
      </c>
    </row>
    <row r="906" spans="1:11" ht="19.5" x14ac:dyDescent="0.2">
      <c r="A906" s="1360" t="s">
        <v>465</v>
      </c>
      <c r="B906" s="1361"/>
      <c r="C906" s="52" t="s">
        <v>466</v>
      </c>
      <c r="D906" s="53">
        <f>D901+D905</f>
        <v>0</v>
      </c>
      <c r="E906" s="1364"/>
      <c r="F906" s="1365"/>
      <c r="G906" s="90">
        <f>G901</f>
        <v>0</v>
      </c>
      <c r="H906" s="90">
        <f>H905+H901</f>
        <v>0</v>
      </c>
      <c r="I906" s="90">
        <f t="shared" ref="I906:J906" si="73">I905+I901</f>
        <v>0</v>
      </c>
      <c r="J906" s="90">
        <f t="shared" si="73"/>
        <v>0</v>
      </c>
      <c r="K906" s="46">
        <f t="shared" si="71"/>
        <v>0</v>
      </c>
    </row>
    <row r="907" spans="1:11" x14ac:dyDescent="0.2">
      <c r="A907" s="1366" t="s">
        <v>467</v>
      </c>
      <c r="B907" s="1367"/>
      <c r="C907" s="1368"/>
      <c r="D907" s="53">
        <f>D906+D896</f>
        <v>1202</v>
      </c>
      <c r="E907" s="1364">
        <f>E896+E906</f>
        <v>0</v>
      </c>
      <c r="F907" s="1365"/>
      <c r="G907" s="90">
        <f>G906+G896</f>
        <v>0</v>
      </c>
      <c r="H907" s="90">
        <f>H906+H896</f>
        <v>64272</v>
      </c>
      <c r="I907" s="90">
        <f>I906+I896</f>
        <v>64272</v>
      </c>
      <c r="J907" s="90">
        <f>J906+J896</f>
        <v>64272</v>
      </c>
      <c r="K907" s="46">
        <f t="shared" si="71"/>
        <v>0</v>
      </c>
    </row>
    <row r="908" spans="1:11" ht="21.75" customHeight="1" x14ac:dyDescent="0.2">
      <c r="A908" s="1320" t="s">
        <v>468</v>
      </c>
      <c r="B908" s="1322"/>
      <c r="C908" s="54" t="s">
        <v>593</v>
      </c>
      <c r="D908" s="1369" t="s">
        <v>469</v>
      </c>
      <c r="E908" s="1370"/>
      <c r="F908" s="1371"/>
      <c r="G908" s="55" t="s">
        <v>431</v>
      </c>
      <c r="H908" s="1372" t="s">
        <v>624</v>
      </c>
      <c r="I908" s="1373"/>
      <c r="J908" s="1374"/>
      <c r="K908" s="1375"/>
    </row>
    <row r="909" spans="1:11" x14ac:dyDescent="0.2">
      <c r="A909" s="1334"/>
      <c r="B909" s="1336"/>
      <c r="C909" s="56" t="s">
        <v>432</v>
      </c>
      <c r="D909" s="1334"/>
      <c r="E909" s="1335"/>
      <c r="F909" s="1336"/>
      <c r="G909" s="57" t="s">
        <v>432</v>
      </c>
      <c r="H909" s="1378"/>
      <c r="I909" s="1379"/>
      <c r="J909" s="1376"/>
      <c r="K909" s="1377"/>
    </row>
    <row r="910" spans="1:11" x14ac:dyDescent="0.2">
      <c r="A910" s="1334"/>
      <c r="B910" s="1336"/>
      <c r="C910" s="56" t="s">
        <v>433</v>
      </c>
      <c r="D910" s="1334"/>
      <c r="E910" s="1335"/>
      <c r="F910" s="1336"/>
      <c r="G910" s="57" t="s">
        <v>433</v>
      </c>
      <c r="H910" s="1378"/>
      <c r="I910" s="1379"/>
      <c r="J910" s="1376"/>
      <c r="K910" s="1377"/>
    </row>
    <row r="914" spans="1:11" ht="39" x14ac:dyDescent="0.2">
      <c r="A914" s="1329" t="s">
        <v>436</v>
      </c>
      <c r="B914" s="1331"/>
      <c r="C914" s="105" t="s">
        <v>625</v>
      </c>
      <c r="D914" s="1382"/>
      <c r="E914" s="1383"/>
      <c r="F914" s="1383"/>
      <c r="G914" s="1383"/>
      <c r="H914" s="1383"/>
      <c r="I914" s="1384"/>
      <c r="J914" s="106" t="s">
        <v>438</v>
      </c>
      <c r="K914" s="44" t="s">
        <v>439</v>
      </c>
    </row>
    <row r="915" spans="1:11" ht="19.5" x14ac:dyDescent="0.2">
      <c r="A915" s="1329" t="s">
        <v>440</v>
      </c>
      <c r="B915" s="1331"/>
      <c r="C915" s="301" t="s">
        <v>1105</v>
      </c>
      <c r="D915" s="1385"/>
      <c r="E915" s="1386"/>
      <c r="F915" s="1386"/>
      <c r="G915" s="1386"/>
      <c r="H915" s="1386"/>
      <c r="I915" s="1387"/>
      <c r="J915" s="361" t="s">
        <v>441</v>
      </c>
      <c r="K915" s="44" t="s">
        <v>437</v>
      </c>
    </row>
    <row r="916" spans="1:11" ht="58.5" x14ac:dyDescent="0.2">
      <c r="A916" s="1329" t="s">
        <v>442</v>
      </c>
      <c r="B916" s="1331"/>
      <c r="C916" s="42" t="s">
        <v>427</v>
      </c>
      <c r="D916" s="360" t="s">
        <v>443</v>
      </c>
      <c r="E916" s="1388" t="s">
        <v>444</v>
      </c>
      <c r="F916" s="1389"/>
      <c r="G916" s="360" t="s">
        <v>445</v>
      </c>
      <c r="H916" s="360" t="s">
        <v>446</v>
      </c>
      <c r="I916" s="360" t="s">
        <v>447</v>
      </c>
      <c r="J916" s="28" t="s">
        <v>448</v>
      </c>
      <c r="K916" s="27" t="s">
        <v>449</v>
      </c>
    </row>
    <row r="917" spans="1:11" x14ac:dyDescent="0.2">
      <c r="A917" s="1356">
        <v>600</v>
      </c>
      <c r="B917" s="1357"/>
      <c r="C917" s="45" t="s">
        <v>450</v>
      </c>
      <c r="D917" s="257"/>
      <c r="E917" s="1378"/>
      <c r="F917" s="1379"/>
      <c r="G917" s="77"/>
      <c r="H917" s="257"/>
      <c r="I917" s="257"/>
      <c r="J917" s="257"/>
      <c r="K917" s="46">
        <f>J917-I917</f>
        <v>0</v>
      </c>
    </row>
    <row r="918" spans="1:11" x14ac:dyDescent="0.2">
      <c r="A918" s="1356">
        <v>601</v>
      </c>
      <c r="B918" s="1357"/>
      <c r="C918" s="45" t="s">
        <v>451</v>
      </c>
      <c r="D918" s="257"/>
      <c r="E918" s="1378"/>
      <c r="F918" s="1379"/>
      <c r="G918" s="77"/>
      <c r="H918" s="257"/>
      <c r="I918" s="257"/>
      <c r="J918" s="257"/>
      <c r="K918" s="46">
        <f t="shared" ref="K918:K924" si="74">J918-I918</f>
        <v>0</v>
      </c>
    </row>
    <row r="919" spans="1:11" x14ac:dyDescent="0.2">
      <c r="A919" s="1356">
        <v>602</v>
      </c>
      <c r="B919" s="1357"/>
      <c r="C919" s="45" t="s">
        <v>452</v>
      </c>
      <c r="D919" s="257"/>
      <c r="E919" s="1378"/>
      <c r="F919" s="1379"/>
      <c r="G919" s="77"/>
      <c r="H919" s="257"/>
      <c r="I919" s="257"/>
      <c r="J919" s="257"/>
      <c r="K919" s="46">
        <f t="shared" si="74"/>
        <v>0</v>
      </c>
    </row>
    <row r="920" spans="1:11" x14ac:dyDescent="0.2">
      <c r="A920" s="1356">
        <v>603</v>
      </c>
      <c r="B920" s="1357"/>
      <c r="C920" s="45" t="s">
        <v>453</v>
      </c>
      <c r="D920" s="77"/>
      <c r="E920" s="1378"/>
      <c r="F920" s="1379"/>
      <c r="G920" s="77"/>
      <c r="H920" s="77"/>
      <c r="I920" s="77"/>
      <c r="J920" s="77"/>
      <c r="K920" s="46">
        <f t="shared" si="74"/>
        <v>0</v>
      </c>
    </row>
    <row r="921" spans="1:11" x14ac:dyDescent="0.2">
      <c r="A921" s="1356">
        <v>604</v>
      </c>
      <c r="B921" s="1357"/>
      <c r="C921" s="45" t="s">
        <v>454</v>
      </c>
      <c r="D921" s="77"/>
      <c r="E921" s="1378"/>
      <c r="F921" s="1379"/>
      <c r="G921" s="77"/>
      <c r="H921" s="77"/>
      <c r="I921" s="77"/>
      <c r="J921" s="77"/>
      <c r="K921" s="46">
        <f t="shared" si="74"/>
        <v>0</v>
      </c>
    </row>
    <row r="922" spans="1:11" x14ac:dyDescent="0.2">
      <c r="A922" s="1356">
        <v>605</v>
      </c>
      <c r="B922" s="1357"/>
      <c r="C922" s="45" t="s">
        <v>455</v>
      </c>
      <c r="D922" s="77"/>
      <c r="E922" s="1378"/>
      <c r="F922" s="1379"/>
      <c r="G922" s="77"/>
      <c r="H922" s="77"/>
      <c r="I922" s="77"/>
      <c r="J922" s="77"/>
      <c r="K922" s="46">
        <f t="shared" si="74"/>
        <v>0</v>
      </c>
    </row>
    <row r="923" spans="1:11" x14ac:dyDescent="0.2">
      <c r="A923" s="1356">
        <v>606</v>
      </c>
      <c r="B923" s="1357"/>
      <c r="C923" s="45" t="s">
        <v>456</v>
      </c>
      <c r="D923" s="77"/>
      <c r="E923" s="1378"/>
      <c r="F923" s="1379"/>
      <c r="G923" s="77"/>
      <c r="H923" s="77"/>
      <c r="I923" s="77"/>
      <c r="J923" s="77"/>
      <c r="K923" s="46">
        <f t="shared" si="74"/>
        <v>0</v>
      </c>
    </row>
    <row r="924" spans="1:11" x14ac:dyDescent="0.2">
      <c r="A924" s="1356">
        <v>609</v>
      </c>
      <c r="B924" s="1357"/>
      <c r="C924" s="45" t="s">
        <v>594</v>
      </c>
      <c r="D924" s="77"/>
      <c r="E924" s="1378"/>
      <c r="F924" s="1379"/>
      <c r="G924" s="77"/>
      <c r="H924" s="257"/>
      <c r="I924" s="257"/>
      <c r="J924" s="257"/>
      <c r="K924" s="46">
        <f t="shared" si="74"/>
        <v>0</v>
      </c>
    </row>
    <row r="925" spans="1:11" x14ac:dyDescent="0.2">
      <c r="A925" s="1356">
        <v>466</v>
      </c>
      <c r="B925" s="1357"/>
      <c r="C925" s="45" t="s">
        <v>690</v>
      </c>
      <c r="D925" s="77"/>
      <c r="E925" s="362"/>
      <c r="F925" s="363"/>
      <c r="G925" s="77"/>
      <c r="H925" s="257"/>
      <c r="I925" s="257"/>
      <c r="J925" s="257"/>
      <c r="K925" s="46"/>
    </row>
    <row r="926" spans="1:11" x14ac:dyDescent="0.2">
      <c r="A926" s="1360" t="s">
        <v>457</v>
      </c>
      <c r="B926" s="1361"/>
      <c r="C926" s="47" t="s">
        <v>458</v>
      </c>
      <c r="D926" s="48">
        <f>SUM(D917:D925)</f>
        <v>0</v>
      </c>
      <c r="E926" s="1380">
        <f>E924</f>
        <v>0</v>
      </c>
      <c r="F926" s="1381"/>
      <c r="G926" s="48">
        <f>SUM(G917:G924)</f>
        <v>0</v>
      </c>
      <c r="H926" s="48">
        <f>SUM(H917:H924)</f>
        <v>0</v>
      </c>
      <c r="I926" s="48">
        <f>SUM(I917:I924)</f>
        <v>0</v>
      </c>
      <c r="J926" s="48">
        <f>SUM(J917:J924)</f>
        <v>0</v>
      </c>
      <c r="K926" s="46">
        <f t="shared" ref="K926:K928" si="75">J926-I926</f>
        <v>0</v>
      </c>
    </row>
    <row r="927" spans="1:11" x14ac:dyDescent="0.2">
      <c r="A927" s="1356">
        <v>230</v>
      </c>
      <c r="B927" s="1357"/>
      <c r="C927" s="45" t="s">
        <v>459</v>
      </c>
      <c r="D927" s="77"/>
      <c r="E927" s="1378"/>
      <c r="F927" s="1379"/>
      <c r="G927" s="77"/>
      <c r="H927" s="77"/>
      <c r="I927" s="77"/>
      <c r="J927" s="77"/>
      <c r="K927" s="46">
        <f t="shared" si="75"/>
        <v>0</v>
      </c>
    </row>
    <row r="928" spans="1:11" x14ac:dyDescent="0.2">
      <c r="A928" s="1356">
        <v>231</v>
      </c>
      <c r="B928" s="1357"/>
      <c r="C928" s="45" t="s">
        <v>460</v>
      </c>
      <c r="D928" s="77"/>
      <c r="E928" s="1378"/>
      <c r="F928" s="1379"/>
      <c r="G928" s="77"/>
      <c r="H928" s="77"/>
      <c r="I928" s="77"/>
      <c r="J928" s="77"/>
      <c r="K928" s="46">
        <f t="shared" si="75"/>
        <v>0</v>
      </c>
    </row>
    <row r="929" spans="1:11" x14ac:dyDescent="0.2">
      <c r="A929" s="1356">
        <v>231</v>
      </c>
      <c r="B929" s="1357"/>
      <c r="C929" s="45" t="s">
        <v>567</v>
      </c>
      <c r="D929" s="77"/>
      <c r="E929" s="164"/>
      <c r="F929" s="363"/>
      <c r="G929" s="77"/>
      <c r="H929" s="77"/>
      <c r="I929" s="77"/>
      <c r="J929" s="77"/>
      <c r="K929" s="46"/>
    </row>
    <row r="930" spans="1:11" x14ac:dyDescent="0.2">
      <c r="A930" s="1356">
        <v>232</v>
      </c>
      <c r="B930" s="1357"/>
      <c r="C930" s="45" t="s">
        <v>461</v>
      </c>
      <c r="D930" s="41"/>
      <c r="E930" s="1378"/>
      <c r="F930" s="1379"/>
      <c r="G930" s="41"/>
      <c r="H930" s="41"/>
      <c r="I930" s="41"/>
      <c r="J930" s="41"/>
      <c r="K930" s="46">
        <f t="shared" ref="K930:K937" si="76">J930-I930</f>
        <v>0</v>
      </c>
    </row>
    <row r="931" spans="1:11" ht="22.5" x14ac:dyDescent="0.2">
      <c r="A931" s="1360" t="s">
        <v>462</v>
      </c>
      <c r="B931" s="1361"/>
      <c r="C931" s="49" t="s">
        <v>463</v>
      </c>
      <c r="D931" s="50"/>
      <c r="E931" s="1364"/>
      <c r="F931" s="1365"/>
      <c r="G931" s="90"/>
      <c r="H931" s="90"/>
      <c r="I931" s="90"/>
      <c r="J931" s="90"/>
      <c r="K931" s="46">
        <f t="shared" si="76"/>
        <v>0</v>
      </c>
    </row>
    <row r="932" spans="1:11" x14ac:dyDescent="0.2">
      <c r="A932" s="1356">
        <v>230</v>
      </c>
      <c r="B932" s="1357"/>
      <c r="C932" s="45" t="s">
        <v>459</v>
      </c>
      <c r="D932" s="41"/>
      <c r="E932" s="1358"/>
      <c r="F932" s="1359"/>
      <c r="G932" s="79"/>
      <c r="H932" s="79"/>
      <c r="I932" s="79"/>
      <c r="J932" s="41"/>
      <c r="K932" s="46">
        <f t="shared" si="76"/>
        <v>0</v>
      </c>
    </row>
    <row r="933" spans="1:11" x14ac:dyDescent="0.2">
      <c r="A933" s="1356">
        <v>231</v>
      </c>
      <c r="B933" s="1357"/>
      <c r="C933" s="45" t="s">
        <v>460</v>
      </c>
      <c r="D933" s="257"/>
      <c r="E933" s="1358"/>
      <c r="F933" s="1359"/>
      <c r="G933" s="79"/>
      <c r="H933" s="257">
        <v>19000</v>
      </c>
      <c r="I933" s="257">
        <v>19000</v>
      </c>
      <c r="J933" s="257"/>
      <c r="K933" s="46">
        <f t="shared" si="76"/>
        <v>-19000</v>
      </c>
    </row>
    <row r="934" spans="1:11" x14ac:dyDescent="0.2">
      <c r="A934" s="1356">
        <v>232</v>
      </c>
      <c r="B934" s="1357"/>
      <c r="C934" s="45" t="s">
        <v>461</v>
      </c>
      <c r="D934" s="41"/>
      <c r="E934" s="1358"/>
      <c r="F934" s="1359"/>
      <c r="G934" s="79"/>
      <c r="H934" s="79"/>
      <c r="I934" s="79"/>
      <c r="J934" s="41"/>
      <c r="K934" s="46">
        <f t="shared" si="76"/>
        <v>0</v>
      </c>
    </row>
    <row r="935" spans="1:11" ht="22.5" x14ac:dyDescent="0.2">
      <c r="A935" s="1360" t="s">
        <v>462</v>
      </c>
      <c r="B935" s="1361"/>
      <c r="C935" s="51" t="s">
        <v>464</v>
      </c>
      <c r="D935" s="50">
        <f>D932+D933+D934</f>
        <v>0</v>
      </c>
      <c r="E935" s="1362"/>
      <c r="F935" s="1363"/>
      <c r="G935" s="50"/>
      <c r="H935" s="50">
        <f>H932+H933+H934</f>
        <v>19000</v>
      </c>
      <c r="I935" s="50">
        <f t="shared" ref="I935:J935" si="77">I932+I933+I934</f>
        <v>19000</v>
      </c>
      <c r="J935" s="50">
        <f t="shared" si="77"/>
        <v>0</v>
      </c>
      <c r="K935" s="46">
        <f t="shared" si="76"/>
        <v>-19000</v>
      </c>
    </row>
    <row r="936" spans="1:11" ht="19.5" x14ac:dyDescent="0.2">
      <c r="A936" s="1360" t="s">
        <v>465</v>
      </c>
      <c r="B936" s="1361"/>
      <c r="C936" s="52" t="s">
        <v>466</v>
      </c>
      <c r="D936" s="53">
        <f>D931+D935</f>
        <v>0</v>
      </c>
      <c r="E936" s="1364"/>
      <c r="F936" s="1365"/>
      <c r="G936" s="90">
        <f>G931</f>
        <v>0</v>
      </c>
      <c r="H936" s="90">
        <f>H935+H931</f>
        <v>19000</v>
      </c>
      <c r="I936" s="90">
        <f t="shared" ref="I936:J936" si="78">I935+I931</f>
        <v>19000</v>
      </c>
      <c r="J936" s="90">
        <f t="shared" si="78"/>
        <v>0</v>
      </c>
      <c r="K936" s="46">
        <f t="shared" si="76"/>
        <v>-19000</v>
      </c>
    </row>
    <row r="937" spans="1:11" x14ac:dyDescent="0.2">
      <c r="A937" s="1366" t="s">
        <v>467</v>
      </c>
      <c r="B937" s="1367"/>
      <c r="C937" s="1368"/>
      <c r="D937" s="53">
        <f>D936+D926</f>
        <v>0</v>
      </c>
      <c r="E937" s="1364">
        <f>E926+E936</f>
        <v>0</v>
      </c>
      <c r="F937" s="1365"/>
      <c r="G937" s="90">
        <f>G936+G926</f>
        <v>0</v>
      </c>
      <c r="H937" s="90">
        <f>H936+H926</f>
        <v>19000</v>
      </c>
      <c r="I937" s="90">
        <f>I936+I926</f>
        <v>19000</v>
      </c>
      <c r="J937" s="90">
        <f>J936+J926</f>
        <v>0</v>
      </c>
      <c r="K937" s="46">
        <f t="shared" si="76"/>
        <v>-19000</v>
      </c>
    </row>
    <row r="938" spans="1:11" ht="18" customHeight="1" x14ac:dyDescent="0.2">
      <c r="A938" s="1320" t="s">
        <v>468</v>
      </c>
      <c r="B938" s="1322"/>
      <c r="C938" s="54" t="s">
        <v>593</v>
      </c>
      <c r="D938" s="1369" t="s">
        <v>469</v>
      </c>
      <c r="E938" s="1370"/>
      <c r="F938" s="1371"/>
      <c r="G938" s="55" t="s">
        <v>431</v>
      </c>
      <c r="H938" s="1372" t="s">
        <v>624</v>
      </c>
      <c r="I938" s="1373"/>
      <c r="J938" s="1374"/>
      <c r="K938" s="1375"/>
    </row>
    <row r="939" spans="1:11" x14ac:dyDescent="0.2">
      <c r="A939" s="1334"/>
      <c r="B939" s="1336"/>
      <c r="C939" s="56" t="s">
        <v>432</v>
      </c>
      <c r="D939" s="1334"/>
      <c r="E939" s="1335"/>
      <c r="F939" s="1336"/>
      <c r="G939" s="57" t="s">
        <v>432</v>
      </c>
      <c r="H939" s="1378"/>
      <c r="I939" s="1379"/>
      <c r="J939" s="1376"/>
      <c r="K939" s="1377"/>
    </row>
    <row r="940" spans="1:11" x14ac:dyDescent="0.2">
      <c r="A940" s="1334"/>
      <c r="B940" s="1336"/>
      <c r="C940" s="56" t="s">
        <v>433</v>
      </c>
      <c r="D940" s="1334"/>
      <c r="E940" s="1335"/>
      <c r="F940" s="1336"/>
      <c r="G940" s="57" t="s">
        <v>433</v>
      </c>
      <c r="H940" s="1378"/>
      <c r="I940" s="1379"/>
      <c r="J940" s="1376"/>
      <c r="K940" s="1377"/>
    </row>
    <row r="944" spans="1:11" ht="39" x14ac:dyDescent="0.2">
      <c r="A944" s="1329" t="s">
        <v>436</v>
      </c>
      <c r="B944" s="1331"/>
      <c r="C944" s="105" t="s">
        <v>625</v>
      </c>
      <c r="D944" s="1382"/>
      <c r="E944" s="1383"/>
      <c r="F944" s="1383"/>
      <c r="G944" s="1383"/>
      <c r="H944" s="1383"/>
      <c r="I944" s="1384"/>
      <c r="J944" s="106" t="s">
        <v>438</v>
      </c>
      <c r="K944" s="44" t="s">
        <v>439</v>
      </c>
    </row>
    <row r="945" spans="1:11" ht="19.5" x14ac:dyDescent="0.2">
      <c r="A945" s="1329" t="s">
        <v>440</v>
      </c>
      <c r="B945" s="1331"/>
      <c r="C945" s="301" t="s">
        <v>688</v>
      </c>
      <c r="D945" s="1385"/>
      <c r="E945" s="1386"/>
      <c r="F945" s="1386"/>
      <c r="G945" s="1386"/>
      <c r="H945" s="1386"/>
      <c r="I945" s="1387"/>
      <c r="J945" s="1090" t="s">
        <v>441</v>
      </c>
      <c r="K945" s="44" t="s">
        <v>437</v>
      </c>
    </row>
    <row r="946" spans="1:11" ht="58.5" x14ac:dyDescent="0.2">
      <c r="A946" s="1329" t="s">
        <v>442</v>
      </c>
      <c r="B946" s="1331"/>
      <c r="C946" s="42" t="s">
        <v>427</v>
      </c>
      <c r="D946" s="1089" t="s">
        <v>443</v>
      </c>
      <c r="E946" s="1388" t="s">
        <v>444</v>
      </c>
      <c r="F946" s="1389"/>
      <c r="G946" s="1089" t="s">
        <v>445</v>
      </c>
      <c r="H946" s="1089" t="s">
        <v>446</v>
      </c>
      <c r="I946" s="1089" t="s">
        <v>447</v>
      </c>
      <c r="J946" s="28" t="s">
        <v>448</v>
      </c>
      <c r="K946" s="27" t="s">
        <v>449</v>
      </c>
    </row>
    <row r="947" spans="1:11" x14ac:dyDescent="0.2">
      <c r="A947" s="1356">
        <v>600</v>
      </c>
      <c r="B947" s="1357"/>
      <c r="C947" s="45" t="s">
        <v>450</v>
      </c>
      <c r="D947" s="257">
        <v>1334</v>
      </c>
      <c r="E947" s="1378"/>
      <c r="F947" s="1379"/>
      <c r="G947" s="77"/>
      <c r="H947" s="257"/>
      <c r="I947" s="257"/>
      <c r="J947" s="257"/>
      <c r="K947" s="46">
        <f>J947-I947</f>
        <v>0</v>
      </c>
    </row>
    <row r="948" spans="1:11" x14ac:dyDescent="0.2">
      <c r="A948" s="1356">
        <v>601</v>
      </c>
      <c r="B948" s="1357"/>
      <c r="C948" s="45" t="s">
        <v>451</v>
      </c>
      <c r="D948" s="257"/>
      <c r="E948" s="1378"/>
      <c r="F948" s="1379"/>
      <c r="G948" s="77"/>
      <c r="H948" s="257"/>
      <c r="I948" s="257"/>
      <c r="J948" s="257"/>
      <c r="K948" s="46">
        <f t="shared" ref="K948:K954" si="79">J948-I948</f>
        <v>0</v>
      </c>
    </row>
    <row r="949" spans="1:11" x14ac:dyDescent="0.2">
      <c r="A949" s="1356">
        <v>602</v>
      </c>
      <c r="B949" s="1357"/>
      <c r="C949" s="45" t="s">
        <v>452</v>
      </c>
      <c r="D949" s="257">
        <v>166</v>
      </c>
      <c r="E949" s="1378"/>
      <c r="F949" s="1379"/>
      <c r="G949" s="77"/>
      <c r="H949" s="257"/>
      <c r="I949" s="257"/>
      <c r="J949" s="257"/>
      <c r="K949" s="46">
        <f t="shared" si="79"/>
        <v>0</v>
      </c>
    </row>
    <row r="950" spans="1:11" x14ac:dyDescent="0.2">
      <c r="A950" s="1356">
        <v>603</v>
      </c>
      <c r="B950" s="1357"/>
      <c r="C950" s="45" t="s">
        <v>453</v>
      </c>
      <c r="D950" s="77"/>
      <c r="E950" s="1378"/>
      <c r="F950" s="1379"/>
      <c r="G950" s="77"/>
      <c r="H950" s="77"/>
      <c r="I950" s="77"/>
      <c r="J950" s="77"/>
      <c r="K950" s="46">
        <f t="shared" si="79"/>
        <v>0</v>
      </c>
    </row>
    <row r="951" spans="1:11" x14ac:dyDescent="0.2">
      <c r="A951" s="1356">
        <v>604</v>
      </c>
      <c r="B951" s="1357"/>
      <c r="C951" s="45" t="s">
        <v>454</v>
      </c>
      <c r="D951" s="77"/>
      <c r="E951" s="1378"/>
      <c r="F951" s="1379"/>
      <c r="G951" s="77"/>
      <c r="H951" s="77"/>
      <c r="I951" s="77"/>
      <c r="J951" s="77"/>
      <c r="K951" s="46">
        <f t="shared" si="79"/>
        <v>0</v>
      </c>
    </row>
    <row r="952" spans="1:11" x14ac:dyDescent="0.2">
      <c r="A952" s="1356">
        <v>605</v>
      </c>
      <c r="B952" s="1357"/>
      <c r="C952" s="45" t="s">
        <v>455</v>
      </c>
      <c r="D952" s="77"/>
      <c r="E952" s="1378"/>
      <c r="F952" s="1379"/>
      <c r="G952" s="77"/>
      <c r="H952" s="77"/>
      <c r="I952" s="77"/>
      <c r="J952" s="77"/>
      <c r="K952" s="46">
        <f t="shared" si="79"/>
        <v>0</v>
      </c>
    </row>
    <row r="953" spans="1:11" x14ac:dyDescent="0.2">
      <c r="A953" s="1356">
        <v>606</v>
      </c>
      <c r="B953" s="1357"/>
      <c r="C953" s="45" t="s">
        <v>456</v>
      </c>
      <c r="D953" s="77"/>
      <c r="E953" s="1378"/>
      <c r="F953" s="1379"/>
      <c r="G953" s="77"/>
      <c r="H953" s="77"/>
      <c r="I953" s="77"/>
      <c r="J953" s="77"/>
      <c r="K953" s="46">
        <f t="shared" si="79"/>
        <v>0</v>
      </c>
    </row>
    <row r="954" spans="1:11" x14ac:dyDescent="0.2">
      <c r="A954" s="1356">
        <v>609</v>
      </c>
      <c r="B954" s="1357"/>
      <c r="C954" s="45" t="s">
        <v>594</v>
      </c>
      <c r="D954" s="77"/>
      <c r="E954" s="1378"/>
      <c r="F954" s="1379"/>
      <c r="G954" s="77"/>
      <c r="H954" s="257"/>
      <c r="I954" s="257"/>
      <c r="J954" s="257"/>
      <c r="K954" s="46">
        <f t="shared" si="79"/>
        <v>0</v>
      </c>
    </row>
    <row r="955" spans="1:11" x14ac:dyDescent="0.2">
      <c r="A955" s="1356">
        <v>466</v>
      </c>
      <c r="B955" s="1357"/>
      <c r="C955" s="45" t="s">
        <v>690</v>
      </c>
      <c r="D955" s="77"/>
      <c r="E955" s="1091"/>
      <c r="F955" s="1092"/>
      <c r="G955" s="77"/>
      <c r="H955" s="257"/>
      <c r="I955" s="257"/>
      <c r="J955" s="257"/>
      <c r="K955" s="46"/>
    </row>
    <row r="956" spans="1:11" x14ac:dyDescent="0.2">
      <c r="A956" s="1360" t="s">
        <v>457</v>
      </c>
      <c r="B956" s="1361"/>
      <c r="C956" s="47" t="s">
        <v>458</v>
      </c>
      <c r="D956" s="48">
        <f>SUM(D947:D955)</f>
        <v>1500</v>
      </c>
      <c r="E956" s="1380">
        <f>E954</f>
        <v>0</v>
      </c>
      <c r="F956" s="1381"/>
      <c r="G956" s="48">
        <f>SUM(G947:G954)</f>
        <v>0</v>
      </c>
      <c r="H956" s="48">
        <f>SUM(H947:H954)</f>
        <v>0</v>
      </c>
      <c r="I956" s="48">
        <f>SUM(I947:I954)</f>
        <v>0</v>
      </c>
      <c r="J956" s="48">
        <f>SUM(J947:J954)</f>
        <v>0</v>
      </c>
      <c r="K956" s="46">
        <f t="shared" ref="K956:K958" si="80">J956-I956</f>
        <v>0</v>
      </c>
    </row>
    <row r="957" spans="1:11" x14ac:dyDescent="0.2">
      <c r="A957" s="1356">
        <v>230</v>
      </c>
      <c r="B957" s="1357"/>
      <c r="C957" s="45" t="s">
        <v>459</v>
      </c>
      <c r="D957" s="77"/>
      <c r="E957" s="1378"/>
      <c r="F957" s="1379"/>
      <c r="G957" s="77"/>
      <c r="H957" s="77"/>
      <c r="I957" s="77"/>
      <c r="J957" s="77"/>
      <c r="K957" s="46">
        <f t="shared" si="80"/>
        <v>0</v>
      </c>
    </row>
    <row r="958" spans="1:11" x14ac:dyDescent="0.2">
      <c r="A958" s="1356">
        <v>231</v>
      </c>
      <c r="B958" s="1357"/>
      <c r="C958" s="45" t="s">
        <v>460</v>
      </c>
      <c r="D958" s="77"/>
      <c r="E958" s="1378"/>
      <c r="F958" s="1379"/>
      <c r="G958" s="77"/>
      <c r="H958" s="77"/>
      <c r="I958" s="77"/>
      <c r="J958" s="77"/>
      <c r="K958" s="46">
        <f t="shared" si="80"/>
        <v>0</v>
      </c>
    </row>
    <row r="959" spans="1:11" x14ac:dyDescent="0.2">
      <c r="A959" s="1356">
        <v>231</v>
      </c>
      <c r="B959" s="1357"/>
      <c r="C959" s="45" t="s">
        <v>567</v>
      </c>
      <c r="D959" s="77"/>
      <c r="E959" s="164"/>
      <c r="F959" s="1092"/>
      <c r="G959" s="77"/>
      <c r="H959" s="77"/>
      <c r="I959" s="77"/>
      <c r="J959" s="77"/>
      <c r="K959" s="46"/>
    </row>
    <row r="960" spans="1:11" x14ac:dyDescent="0.2">
      <c r="A960" s="1356">
        <v>232</v>
      </c>
      <c r="B960" s="1357"/>
      <c r="C960" s="45" t="s">
        <v>461</v>
      </c>
      <c r="D960" s="41"/>
      <c r="E960" s="1378"/>
      <c r="F960" s="1379"/>
      <c r="G960" s="41"/>
      <c r="H960" s="41"/>
      <c r="I960" s="41"/>
      <c r="J960" s="41"/>
      <c r="K960" s="46">
        <f t="shared" ref="K960:K967" si="81">J960-I960</f>
        <v>0</v>
      </c>
    </row>
    <row r="961" spans="1:11" ht="22.5" x14ac:dyDescent="0.2">
      <c r="A961" s="1360" t="s">
        <v>462</v>
      </c>
      <c r="B961" s="1361"/>
      <c r="C961" s="49" t="s">
        <v>463</v>
      </c>
      <c r="D961" s="50"/>
      <c r="E961" s="1364"/>
      <c r="F961" s="1365"/>
      <c r="G961" s="90"/>
      <c r="H961" s="90"/>
      <c r="I961" s="90"/>
      <c r="J961" s="90"/>
      <c r="K961" s="46">
        <f t="shared" si="81"/>
        <v>0</v>
      </c>
    </row>
    <row r="962" spans="1:11" x14ac:dyDescent="0.2">
      <c r="A962" s="1356">
        <v>230</v>
      </c>
      <c r="B962" s="1357"/>
      <c r="C962" s="45" t="s">
        <v>459</v>
      </c>
      <c r="D962" s="41"/>
      <c r="E962" s="1358"/>
      <c r="F962" s="1359"/>
      <c r="G962" s="79"/>
      <c r="H962" s="79"/>
      <c r="I962" s="79"/>
      <c r="J962" s="41"/>
      <c r="K962" s="46">
        <f t="shared" si="81"/>
        <v>0</v>
      </c>
    </row>
    <row r="963" spans="1:11" x14ac:dyDescent="0.2">
      <c r="A963" s="1356">
        <v>231</v>
      </c>
      <c r="B963" s="1357"/>
      <c r="C963" s="45" t="s">
        <v>460</v>
      </c>
      <c r="D963" s="257"/>
      <c r="E963" s="1358"/>
      <c r="F963" s="1359"/>
      <c r="G963" s="79"/>
      <c r="H963" s="257"/>
      <c r="I963" s="257"/>
      <c r="J963" s="257"/>
      <c r="K963" s="46">
        <f t="shared" si="81"/>
        <v>0</v>
      </c>
    </row>
    <row r="964" spans="1:11" x14ac:dyDescent="0.2">
      <c r="A964" s="1356">
        <v>232</v>
      </c>
      <c r="B964" s="1357"/>
      <c r="C964" s="45" t="s">
        <v>461</v>
      </c>
      <c r="D964" s="41"/>
      <c r="E964" s="1358"/>
      <c r="F964" s="1359"/>
      <c r="G964" s="79"/>
      <c r="H964" s="79"/>
      <c r="I964" s="79"/>
      <c r="J964" s="41"/>
      <c r="K964" s="46">
        <f t="shared" si="81"/>
        <v>0</v>
      </c>
    </row>
    <row r="965" spans="1:11" ht="22.5" x14ac:dyDescent="0.2">
      <c r="A965" s="1360" t="s">
        <v>462</v>
      </c>
      <c r="B965" s="1361"/>
      <c r="C965" s="51" t="s">
        <v>464</v>
      </c>
      <c r="D965" s="50">
        <f>D962+D963+D964</f>
        <v>0</v>
      </c>
      <c r="E965" s="1362"/>
      <c r="F965" s="1363"/>
      <c r="G965" s="50"/>
      <c r="H965" s="50">
        <f>H962+H963+H964</f>
        <v>0</v>
      </c>
      <c r="I965" s="50">
        <f t="shared" ref="I965:J965" si="82">I962+I963+I964</f>
        <v>0</v>
      </c>
      <c r="J965" s="50">
        <f t="shared" si="82"/>
        <v>0</v>
      </c>
      <c r="K965" s="46">
        <f t="shared" si="81"/>
        <v>0</v>
      </c>
    </row>
    <row r="966" spans="1:11" ht="19.5" x14ac:dyDescent="0.2">
      <c r="A966" s="1360" t="s">
        <v>465</v>
      </c>
      <c r="B966" s="1361"/>
      <c r="C966" s="52" t="s">
        <v>466</v>
      </c>
      <c r="D966" s="53">
        <f>D961+D965</f>
        <v>0</v>
      </c>
      <c r="E966" s="1364"/>
      <c r="F966" s="1365"/>
      <c r="G966" s="90">
        <f>G961</f>
        <v>0</v>
      </c>
      <c r="H966" s="90">
        <f>H965+H961</f>
        <v>0</v>
      </c>
      <c r="I966" s="90">
        <f t="shared" ref="I966:J966" si="83">I965+I961</f>
        <v>0</v>
      </c>
      <c r="J966" s="90">
        <f t="shared" si="83"/>
        <v>0</v>
      </c>
      <c r="K966" s="46">
        <f t="shared" si="81"/>
        <v>0</v>
      </c>
    </row>
    <row r="967" spans="1:11" x14ac:dyDescent="0.2">
      <c r="A967" s="1366" t="s">
        <v>467</v>
      </c>
      <c r="B967" s="1367"/>
      <c r="C967" s="1368"/>
      <c r="D967" s="53">
        <f>D966+D956</f>
        <v>1500</v>
      </c>
      <c r="E967" s="1364">
        <f>E956+E966</f>
        <v>0</v>
      </c>
      <c r="F967" s="1365"/>
      <c r="G967" s="90">
        <f>G966+G956</f>
        <v>0</v>
      </c>
      <c r="H967" s="90">
        <f>H966+H956</f>
        <v>0</v>
      </c>
      <c r="I967" s="90">
        <f>I966+I956</f>
        <v>0</v>
      </c>
      <c r="J967" s="90">
        <f>J966+J956</f>
        <v>0</v>
      </c>
      <c r="K967" s="46">
        <f t="shared" si="81"/>
        <v>0</v>
      </c>
    </row>
    <row r="968" spans="1:11" x14ac:dyDescent="0.2">
      <c r="A968" s="1320" t="s">
        <v>468</v>
      </c>
      <c r="B968" s="1322"/>
      <c r="C968" s="54" t="s">
        <v>593</v>
      </c>
      <c r="D968" s="1369" t="s">
        <v>469</v>
      </c>
      <c r="E968" s="1370"/>
      <c r="F968" s="1371"/>
      <c r="G968" s="55" t="s">
        <v>431</v>
      </c>
      <c r="H968" s="1372" t="s">
        <v>624</v>
      </c>
      <c r="I968" s="1373"/>
      <c r="J968" s="1374"/>
      <c r="K968" s="1375"/>
    </row>
    <row r="969" spans="1:11" x14ac:dyDescent="0.2">
      <c r="A969" s="1334"/>
      <c r="B969" s="1336"/>
      <c r="C969" s="56" t="s">
        <v>432</v>
      </c>
      <c r="D969" s="1334"/>
      <c r="E969" s="1335"/>
      <c r="F969" s="1336"/>
      <c r="G969" s="57" t="s">
        <v>432</v>
      </c>
      <c r="H969" s="1378"/>
      <c r="I969" s="1379"/>
      <c r="J969" s="1376"/>
      <c r="K969" s="1377"/>
    </row>
    <row r="970" spans="1:11" x14ac:dyDescent="0.2">
      <c r="A970" s="1334"/>
      <c r="B970" s="1336"/>
      <c r="C970" s="56" t="s">
        <v>433</v>
      </c>
      <c r="D970" s="1334"/>
      <c r="E970" s="1335"/>
      <c r="F970" s="1336"/>
      <c r="G970" s="57" t="s">
        <v>433</v>
      </c>
      <c r="H970" s="1378"/>
      <c r="I970" s="1379"/>
      <c r="J970" s="1376"/>
      <c r="K970" s="1377"/>
    </row>
  </sheetData>
  <mergeCells count="1675">
    <mergeCell ref="E293:F293"/>
    <mergeCell ref="A293:B293"/>
    <mergeCell ref="E288:F288"/>
    <mergeCell ref="A288:B288"/>
    <mergeCell ref="E287:F287"/>
    <mergeCell ref="A287:B287"/>
    <mergeCell ref="E286:F286"/>
    <mergeCell ref="A286:B286"/>
    <mergeCell ref="E285:F285"/>
    <mergeCell ref="A285:B285"/>
    <mergeCell ref="E284:F284"/>
    <mergeCell ref="A284:B284"/>
    <mergeCell ref="E283:F283"/>
    <mergeCell ref="A283:B283"/>
    <mergeCell ref="A282:B282"/>
    <mergeCell ref="D281:I282"/>
    <mergeCell ref="A281:B281"/>
    <mergeCell ref="H306:I306"/>
    <mergeCell ref="D306:F306"/>
    <mergeCell ref="E302:F302"/>
    <mergeCell ref="A302:B302"/>
    <mergeCell ref="E300:F300"/>
    <mergeCell ref="A300:B300"/>
    <mergeCell ref="E299:F299"/>
    <mergeCell ref="A299:B299"/>
    <mergeCell ref="E298:F298"/>
    <mergeCell ref="A298:B298"/>
    <mergeCell ref="E297:F297"/>
    <mergeCell ref="A297:B297"/>
    <mergeCell ref="E296:F296"/>
    <mergeCell ref="A296:B296"/>
    <mergeCell ref="A295:B295"/>
    <mergeCell ref="E294:F294"/>
    <mergeCell ref="A294:B294"/>
    <mergeCell ref="A933:B933"/>
    <mergeCell ref="E933:F933"/>
    <mergeCell ref="A934:B934"/>
    <mergeCell ref="E934:F934"/>
    <mergeCell ref="A935:B935"/>
    <mergeCell ref="E935:F935"/>
    <mergeCell ref="A936:B936"/>
    <mergeCell ref="E936:F936"/>
    <mergeCell ref="A937:C937"/>
    <mergeCell ref="E937:F937"/>
    <mergeCell ref="A938:B938"/>
    <mergeCell ref="D938:F938"/>
    <mergeCell ref="H938:I938"/>
    <mergeCell ref="J938:K940"/>
    <mergeCell ref="A939:B939"/>
    <mergeCell ref="D939:F939"/>
    <mergeCell ref="H939:I939"/>
    <mergeCell ref="A940:B940"/>
    <mergeCell ref="D940:F940"/>
    <mergeCell ref="H940:I940"/>
    <mergeCell ref="A923:B923"/>
    <mergeCell ref="E923:F923"/>
    <mergeCell ref="A924:B924"/>
    <mergeCell ref="E924:F924"/>
    <mergeCell ref="A925:B925"/>
    <mergeCell ref="A926:B926"/>
    <mergeCell ref="E926:F926"/>
    <mergeCell ref="A927:B927"/>
    <mergeCell ref="E927:F927"/>
    <mergeCell ref="A928:B928"/>
    <mergeCell ref="E928:F928"/>
    <mergeCell ref="A929:B929"/>
    <mergeCell ref="A930:B930"/>
    <mergeCell ref="E930:F930"/>
    <mergeCell ref="A931:B931"/>
    <mergeCell ref="E931:F931"/>
    <mergeCell ref="A932:B932"/>
    <mergeCell ref="E932:F932"/>
    <mergeCell ref="A914:B914"/>
    <mergeCell ref="D914:I915"/>
    <mergeCell ref="A915:B915"/>
    <mergeCell ref="A916:B916"/>
    <mergeCell ref="E916:F916"/>
    <mergeCell ref="A917:B917"/>
    <mergeCell ref="E917:F917"/>
    <mergeCell ref="A918:B918"/>
    <mergeCell ref="E918:F918"/>
    <mergeCell ref="A919:B919"/>
    <mergeCell ref="E919:F919"/>
    <mergeCell ref="A920:B920"/>
    <mergeCell ref="E920:F920"/>
    <mergeCell ref="A921:B921"/>
    <mergeCell ref="E921:F921"/>
    <mergeCell ref="A922:B922"/>
    <mergeCell ref="E922:F922"/>
    <mergeCell ref="A90:B90"/>
    <mergeCell ref="E90:F90"/>
    <mergeCell ref="A91:B91"/>
    <mergeCell ref="E91:F91"/>
    <mergeCell ref="A92:C92"/>
    <mergeCell ref="E92:F92"/>
    <mergeCell ref="A93:B93"/>
    <mergeCell ref="D93:F93"/>
    <mergeCell ref="H93:I93"/>
    <mergeCell ref="J93:K95"/>
    <mergeCell ref="A94:B94"/>
    <mergeCell ref="D94:F94"/>
    <mergeCell ref="A95:B95"/>
    <mergeCell ref="D95:F95"/>
    <mergeCell ref="H95:I95"/>
    <mergeCell ref="A81:B81"/>
    <mergeCell ref="E81:F81"/>
    <mergeCell ref="A82:B82"/>
    <mergeCell ref="E82:F82"/>
    <mergeCell ref="A83:B83"/>
    <mergeCell ref="E83:F83"/>
    <mergeCell ref="A84:B84"/>
    <mergeCell ref="E84:F84"/>
    <mergeCell ref="A85:B85"/>
    <mergeCell ref="E85:F85"/>
    <mergeCell ref="A86:B86"/>
    <mergeCell ref="E86:F86"/>
    <mergeCell ref="A87:B87"/>
    <mergeCell ref="E87:F87"/>
    <mergeCell ref="A88:B88"/>
    <mergeCell ref="E88:F88"/>
    <mergeCell ref="A89:B89"/>
    <mergeCell ref="E89:F89"/>
    <mergeCell ref="A177:B177"/>
    <mergeCell ref="E177:F177"/>
    <mergeCell ref="A178:B178"/>
    <mergeCell ref="E178:F178"/>
    <mergeCell ref="A179:C179"/>
    <mergeCell ref="E179:F179"/>
    <mergeCell ref="A180:B180"/>
    <mergeCell ref="D180:F180"/>
    <mergeCell ref="H180:I180"/>
    <mergeCell ref="J180:K182"/>
    <mergeCell ref="A181:B181"/>
    <mergeCell ref="D181:F181"/>
    <mergeCell ref="A182:B182"/>
    <mergeCell ref="D182:F182"/>
    <mergeCell ref="H182:I182"/>
    <mergeCell ref="A72:B72"/>
    <mergeCell ref="D72:I73"/>
    <mergeCell ref="A73:B73"/>
    <mergeCell ref="A74:B74"/>
    <mergeCell ref="E74:F74"/>
    <mergeCell ref="A75:B75"/>
    <mergeCell ref="E75:F75"/>
    <mergeCell ref="A76:B76"/>
    <mergeCell ref="E76:F76"/>
    <mergeCell ref="A77:B77"/>
    <mergeCell ref="E77:F77"/>
    <mergeCell ref="A78:B78"/>
    <mergeCell ref="E78:F78"/>
    <mergeCell ref="A79:B79"/>
    <mergeCell ref="E79:F79"/>
    <mergeCell ref="A80:B80"/>
    <mergeCell ref="E80:F80"/>
    <mergeCell ref="A168:B168"/>
    <mergeCell ref="E168:F168"/>
    <mergeCell ref="A169:B169"/>
    <mergeCell ref="E169:F169"/>
    <mergeCell ref="A170:B170"/>
    <mergeCell ref="E170:F170"/>
    <mergeCell ref="A171:B171"/>
    <mergeCell ref="E171:F171"/>
    <mergeCell ref="A172:B172"/>
    <mergeCell ref="E172:F172"/>
    <mergeCell ref="A173:B173"/>
    <mergeCell ref="E173:F173"/>
    <mergeCell ref="A174:B174"/>
    <mergeCell ref="E174:F174"/>
    <mergeCell ref="A175:B175"/>
    <mergeCell ref="E175:F175"/>
    <mergeCell ref="A141:B141"/>
    <mergeCell ref="E141:F141"/>
    <mergeCell ref="A142:B142"/>
    <mergeCell ref="E142:F142"/>
    <mergeCell ref="A143:B143"/>
    <mergeCell ref="E143:F143"/>
    <mergeCell ref="A144:B144"/>
    <mergeCell ref="E144:F144"/>
    <mergeCell ref="A145:B145"/>
    <mergeCell ref="E145:F145"/>
    <mergeCell ref="A146:B146"/>
    <mergeCell ref="E146:F146"/>
    <mergeCell ref="A131:B131"/>
    <mergeCell ref="E131:F131"/>
    <mergeCell ref="A132:B132"/>
    <mergeCell ref="A176:B176"/>
    <mergeCell ref="E176:F176"/>
    <mergeCell ref="A159:B159"/>
    <mergeCell ref="D159:I160"/>
    <mergeCell ref="A160:B160"/>
    <mergeCell ref="A161:B161"/>
    <mergeCell ref="E161:F161"/>
    <mergeCell ref="A162:B162"/>
    <mergeCell ref="E162:F162"/>
    <mergeCell ref="A163:B163"/>
    <mergeCell ref="E163:F163"/>
    <mergeCell ref="A164:B164"/>
    <mergeCell ref="E164:F164"/>
    <mergeCell ref="A165:B165"/>
    <mergeCell ref="E165:F165"/>
    <mergeCell ref="A166:B166"/>
    <mergeCell ref="E166:F166"/>
    <mergeCell ref="A167:B167"/>
    <mergeCell ref="E167:F167"/>
    <mergeCell ref="H151:I151"/>
    <mergeCell ref="J151:K153"/>
    <mergeCell ref="A152:B152"/>
    <mergeCell ref="D152:F152"/>
    <mergeCell ref="A153:B153"/>
    <mergeCell ref="D153:F153"/>
    <mergeCell ref="H153:I153"/>
    <mergeCell ref="A147:B147"/>
    <mergeCell ref="E147:F147"/>
    <mergeCell ref="A148:B148"/>
    <mergeCell ref="E148:F148"/>
    <mergeCell ref="A149:B149"/>
    <mergeCell ref="E149:F149"/>
    <mergeCell ref="A150:C150"/>
    <mergeCell ref="E150:F150"/>
    <mergeCell ref="A151:B151"/>
    <mergeCell ref="D151:F151"/>
    <mergeCell ref="E132:F132"/>
    <mergeCell ref="A133:B133"/>
    <mergeCell ref="E133:F133"/>
    <mergeCell ref="A134:B134"/>
    <mergeCell ref="E134:F134"/>
    <mergeCell ref="A135:B135"/>
    <mergeCell ref="E135:F135"/>
    <mergeCell ref="A136:B136"/>
    <mergeCell ref="E136:F136"/>
    <mergeCell ref="A137:B137"/>
    <mergeCell ref="E137:F137"/>
    <mergeCell ref="A138:B138"/>
    <mergeCell ref="E138:F138"/>
    <mergeCell ref="A140:B140"/>
    <mergeCell ref="E140:F140"/>
    <mergeCell ref="A117:B117"/>
    <mergeCell ref="E117:F117"/>
    <mergeCell ref="A118:B118"/>
    <mergeCell ref="E118:F118"/>
    <mergeCell ref="A129:B129"/>
    <mergeCell ref="D129:I130"/>
    <mergeCell ref="A130:B130"/>
    <mergeCell ref="A119:C119"/>
    <mergeCell ref="E119:F119"/>
    <mergeCell ref="A120:B120"/>
    <mergeCell ref="D120:F120"/>
    <mergeCell ref="H120:I120"/>
    <mergeCell ref="A139:B139"/>
    <mergeCell ref="E139:F139"/>
    <mergeCell ref="J120:K122"/>
    <mergeCell ref="A121:B121"/>
    <mergeCell ref="D121:F121"/>
    <mergeCell ref="A122:B122"/>
    <mergeCell ref="D122:F122"/>
    <mergeCell ref="H122:I122"/>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99:B99"/>
    <mergeCell ref="D99:I100"/>
    <mergeCell ref="A100:B100"/>
    <mergeCell ref="A101:B101"/>
    <mergeCell ref="E101:F101"/>
    <mergeCell ref="A102:B102"/>
    <mergeCell ref="E102:F102"/>
    <mergeCell ref="A103:B103"/>
    <mergeCell ref="E103:F103"/>
    <mergeCell ref="A104:B104"/>
    <mergeCell ref="E104:F104"/>
    <mergeCell ref="A105:B105"/>
    <mergeCell ref="E105:F105"/>
    <mergeCell ref="A106:B106"/>
    <mergeCell ref="E106:F106"/>
    <mergeCell ref="A107:B107"/>
    <mergeCell ref="E107:F107"/>
    <mergeCell ref="E266:F266"/>
    <mergeCell ref="E267:F267"/>
    <mergeCell ref="E268:F268"/>
    <mergeCell ref="E269:F269"/>
    <mergeCell ref="E316:F316"/>
    <mergeCell ref="E317:F317"/>
    <mergeCell ref="E292:F292"/>
    <mergeCell ref="E327:F327"/>
    <mergeCell ref="E328:F328"/>
    <mergeCell ref="E329:F329"/>
    <mergeCell ref="E330:F330"/>
    <mergeCell ref="E321:F321"/>
    <mergeCell ref="E322:F322"/>
    <mergeCell ref="E323:F323"/>
    <mergeCell ref="E203:F203"/>
    <mergeCell ref="E204:F204"/>
    <mergeCell ref="E205:F205"/>
    <mergeCell ref="E206:F206"/>
    <mergeCell ref="E230:F230"/>
    <mergeCell ref="E207:F207"/>
    <mergeCell ref="E208:F208"/>
    <mergeCell ref="E209:F209"/>
    <mergeCell ref="E224:F224"/>
    <mergeCell ref="E225:F225"/>
    <mergeCell ref="E236:F236"/>
    <mergeCell ref="E237:F237"/>
    <mergeCell ref="E238:F238"/>
    <mergeCell ref="E231:F231"/>
    <mergeCell ref="E232:F232"/>
    <mergeCell ref="E233:F233"/>
    <mergeCell ref="E234:F234"/>
    <mergeCell ref="E235:F235"/>
    <mergeCell ref="A471:B471"/>
    <mergeCell ref="E471:F471"/>
    <mergeCell ref="A472:B472"/>
    <mergeCell ref="E472:F472"/>
    <mergeCell ref="A473:B473"/>
    <mergeCell ref="E473:F473"/>
    <mergeCell ref="A468:B468"/>
    <mergeCell ref="E468:F468"/>
    <mergeCell ref="A469:B469"/>
    <mergeCell ref="E469:F469"/>
    <mergeCell ref="A470:B470"/>
    <mergeCell ref="E470:F470"/>
    <mergeCell ref="A477:B477"/>
    <mergeCell ref="D477:F477"/>
    <mergeCell ref="J477:K479"/>
    <mergeCell ref="A478:B478"/>
    <mergeCell ref="D478:F478"/>
    <mergeCell ref="A479:B479"/>
    <mergeCell ref="D479:F479"/>
    <mergeCell ref="A474:B474"/>
    <mergeCell ref="E474:F474"/>
    <mergeCell ref="A475:B475"/>
    <mergeCell ref="E475:F475"/>
    <mergeCell ref="A476:C476"/>
    <mergeCell ref="E476:F476"/>
    <mergeCell ref="H477:I477"/>
    <mergeCell ref="A459:B459"/>
    <mergeCell ref="E459:F459"/>
    <mergeCell ref="A460:B460"/>
    <mergeCell ref="E460:F460"/>
    <mergeCell ref="A461:B461"/>
    <mergeCell ref="E461:F461"/>
    <mergeCell ref="A456:B456"/>
    <mergeCell ref="D456:I457"/>
    <mergeCell ref="A457:B457"/>
    <mergeCell ref="A458:B458"/>
    <mergeCell ref="E458:F458"/>
    <mergeCell ref="A465:B465"/>
    <mergeCell ref="E465:F465"/>
    <mergeCell ref="A466:B466"/>
    <mergeCell ref="E466:F466"/>
    <mergeCell ref="A467:B467"/>
    <mergeCell ref="E467:F467"/>
    <mergeCell ref="A462:B462"/>
    <mergeCell ref="E462:F462"/>
    <mergeCell ref="A463:B463"/>
    <mergeCell ref="E463:F463"/>
    <mergeCell ref="A464:B464"/>
    <mergeCell ref="E464:F464"/>
    <mergeCell ref="A441:B441"/>
    <mergeCell ref="E441:F441"/>
    <mergeCell ref="A442:B442"/>
    <mergeCell ref="E442:F442"/>
    <mergeCell ref="A443:B443"/>
    <mergeCell ref="E443:F443"/>
    <mergeCell ref="A438:B438"/>
    <mergeCell ref="E438:F438"/>
    <mergeCell ref="A439:B439"/>
    <mergeCell ref="E439:F439"/>
    <mergeCell ref="A440:B440"/>
    <mergeCell ref="E440:F440"/>
    <mergeCell ref="A447:B447"/>
    <mergeCell ref="D447:F447"/>
    <mergeCell ref="J447:K449"/>
    <mergeCell ref="A448:B448"/>
    <mergeCell ref="D448:F448"/>
    <mergeCell ref="A449:B449"/>
    <mergeCell ref="D449:F449"/>
    <mergeCell ref="A444:B444"/>
    <mergeCell ref="E444:F444"/>
    <mergeCell ref="A445:B445"/>
    <mergeCell ref="E445:F445"/>
    <mergeCell ref="A446:C446"/>
    <mergeCell ref="E446:F446"/>
    <mergeCell ref="H447:I447"/>
    <mergeCell ref="A429:B429"/>
    <mergeCell ref="E429:F429"/>
    <mergeCell ref="A430:B430"/>
    <mergeCell ref="E430:F430"/>
    <mergeCell ref="A431:B431"/>
    <mergeCell ref="E431:F431"/>
    <mergeCell ref="A426:B426"/>
    <mergeCell ref="D426:I427"/>
    <mergeCell ref="A427:B427"/>
    <mergeCell ref="A428:B428"/>
    <mergeCell ref="E428:F428"/>
    <mergeCell ref="A435:B435"/>
    <mergeCell ref="E435:F435"/>
    <mergeCell ref="A436:B436"/>
    <mergeCell ref="E436:F436"/>
    <mergeCell ref="A437:B437"/>
    <mergeCell ref="E437:F437"/>
    <mergeCell ref="A432:B432"/>
    <mergeCell ref="E432:F432"/>
    <mergeCell ref="A433:B433"/>
    <mergeCell ref="E433:F433"/>
    <mergeCell ref="A434:B434"/>
    <mergeCell ref="E434:F434"/>
    <mergeCell ref="A411:B411"/>
    <mergeCell ref="E411:F411"/>
    <mergeCell ref="A412:B412"/>
    <mergeCell ref="E412:F412"/>
    <mergeCell ref="A413:B413"/>
    <mergeCell ref="E413:F413"/>
    <mergeCell ref="A408:B408"/>
    <mergeCell ref="E408:F408"/>
    <mergeCell ref="A409:B409"/>
    <mergeCell ref="E409:F409"/>
    <mergeCell ref="A410:B410"/>
    <mergeCell ref="E410:F410"/>
    <mergeCell ref="A417:B417"/>
    <mergeCell ref="D417:F417"/>
    <mergeCell ref="J417:K419"/>
    <mergeCell ref="A418:B418"/>
    <mergeCell ref="D418:F418"/>
    <mergeCell ref="A419:B419"/>
    <mergeCell ref="D419:F419"/>
    <mergeCell ref="A414:B414"/>
    <mergeCell ref="E414:F414"/>
    <mergeCell ref="A415:B415"/>
    <mergeCell ref="E415:F415"/>
    <mergeCell ref="A416:C416"/>
    <mergeCell ref="E416:F416"/>
    <mergeCell ref="H417:I417"/>
    <mergeCell ref="A399:B399"/>
    <mergeCell ref="E399:F399"/>
    <mergeCell ref="A400:B400"/>
    <mergeCell ref="E400:F400"/>
    <mergeCell ref="A401:B401"/>
    <mergeCell ref="E401:F401"/>
    <mergeCell ref="A396:B396"/>
    <mergeCell ref="D396:I397"/>
    <mergeCell ref="A397:B397"/>
    <mergeCell ref="A398:B398"/>
    <mergeCell ref="E398:F398"/>
    <mergeCell ref="A405:B405"/>
    <mergeCell ref="E405:F405"/>
    <mergeCell ref="A406:B406"/>
    <mergeCell ref="E406:F406"/>
    <mergeCell ref="A407:B407"/>
    <mergeCell ref="E407:F407"/>
    <mergeCell ref="A402:B402"/>
    <mergeCell ref="E402:F402"/>
    <mergeCell ref="A403:B403"/>
    <mergeCell ref="E403:F403"/>
    <mergeCell ref="A404:B404"/>
    <mergeCell ref="E404:F404"/>
    <mergeCell ref="A355:B355"/>
    <mergeCell ref="E355:F355"/>
    <mergeCell ref="A356:B356"/>
    <mergeCell ref="E356:F356"/>
    <mergeCell ref="A357:B357"/>
    <mergeCell ref="E357:F357"/>
    <mergeCell ref="A352:B352"/>
    <mergeCell ref="E352:F352"/>
    <mergeCell ref="A353:B353"/>
    <mergeCell ref="E353:F353"/>
    <mergeCell ref="A354:B354"/>
    <mergeCell ref="E354:F354"/>
    <mergeCell ref="A361:B361"/>
    <mergeCell ref="D361:F361"/>
    <mergeCell ref="J361:K363"/>
    <mergeCell ref="A362:B362"/>
    <mergeCell ref="D362:F362"/>
    <mergeCell ref="A363:B363"/>
    <mergeCell ref="D363:F363"/>
    <mergeCell ref="A358:B358"/>
    <mergeCell ref="E358:F358"/>
    <mergeCell ref="A359:B359"/>
    <mergeCell ref="E359:F359"/>
    <mergeCell ref="A360:C360"/>
    <mergeCell ref="E360:F360"/>
    <mergeCell ref="H361:I361"/>
    <mergeCell ref="A343:B343"/>
    <mergeCell ref="E343:F343"/>
    <mergeCell ref="A344:B344"/>
    <mergeCell ref="E344:F344"/>
    <mergeCell ref="A345:B345"/>
    <mergeCell ref="E345:F345"/>
    <mergeCell ref="A340:B340"/>
    <mergeCell ref="D340:I341"/>
    <mergeCell ref="A341:B341"/>
    <mergeCell ref="A342:B342"/>
    <mergeCell ref="E342:F342"/>
    <mergeCell ref="A349:B349"/>
    <mergeCell ref="E349:F349"/>
    <mergeCell ref="A350:B350"/>
    <mergeCell ref="E350:F350"/>
    <mergeCell ref="A351:B351"/>
    <mergeCell ref="E351:F351"/>
    <mergeCell ref="A346:B346"/>
    <mergeCell ref="E346:F346"/>
    <mergeCell ref="A347:B347"/>
    <mergeCell ref="E347:F347"/>
    <mergeCell ref="A348:B348"/>
    <mergeCell ref="E348:F348"/>
    <mergeCell ref="A325:B325"/>
    <mergeCell ref="A320:B320"/>
    <mergeCell ref="A321:B321"/>
    <mergeCell ref="A322:B322"/>
    <mergeCell ref="E320:F320"/>
    <mergeCell ref="E324:F324"/>
    <mergeCell ref="E325:F325"/>
    <mergeCell ref="E326:F326"/>
    <mergeCell ref="A332:B332"/>
    <mergeCell ref="D332:F332"/>
    <mergeCell ref="J332:K334"/>
    <mergeCell ref="A333:B333"/>
    <mergeCell ref="D333:F333"/>
    <mergeCell ref="A334:B334"/>
    <mergeCell ref="D334:F334"/>
    <mergeCell ref="A329:B329"/>
    <mergeCell ref="A330:B330"/>
    <mergeCell ref="A331:C331"/>
    <mergeCell ref="E331:F331"/>
    <mergeCell ref="H332:I332"/>
    <mergeCell ref="H333:I333"/>
    <mergeCell ref="H334:I334"/>
    <mergeCell ref="A273:B273"/>
    <mergeCell ref="D273:F273"/>
    <mergeCell ref="J273:K275"/>
    <mergeCell ref="A274:B274"/>
    <mergeCell ref="D274:F274"/>
    <mergeCell ref="A275:B275"/>
    <mergeCell ref="D275:F275"/>
    <mergeCell ref="A270:B270"/>
    <mergeCell ref="A271:B271"/>
    <mergeCell ref="A272:C272"/>
    <mergeCell ref="H273:I273"/>
    <mergeCell ref="H274:I274"/>
    <mergeCell ref="H275:I275"/>
    <mergeCell ref="E270:F270"/>
    <mergeCell ref="E271:F271"/>
    <mergeCell ref="E272:F272"/>
    <mergeCell ref="A314:B314"/>
    <mergeCell ref="A311:B311"/>
    <mergeCell ref="D311:I312"/>
    <mergeCell ref="A312:B312"/>
    <mergeCell ref="A313:B313"/>
    <mergeCell ref="E313:F313"/>
    <mergeCell ref="E314:F314"/>
    <mergeCell ref="J304:K306"/>
    <mergeCell ref="A301:B301"/>
    <mergeCell ref="E301:F301"/>
    <mergeCell ref="A291:B291"/>
    <mergeCell ref="E291:F291"/>
    <mergeCell ref="A292:B292"/>
    <mergeCell ref="A303:C303"/>
    <mergeCell ref="E303:F303"/>
    <mergeCell ref="A304:B304"/>
    <mergeCell ref="A257:B257"/>
    <mergeCell ref="A258:B258"/>
    <mergeCell ref="A259:B259"/>
    <mergeCell ref="A254:B254"/>
    <mergeCell ref="A255:B255"/>
    <mergeCell ref="A256:B256"/>
    <mergeCell ref="A251:B251"/>
    <mergeCell ref="D251:I252"/>
    <mergeCell ref="A252:B252"/>
    <mergeCell ref="A253:B253"/>
    <mergeCell ref="E253:F253"/>
    <mergeCell ref="E259:F259"/>
    <mergeCell ref="A267:B267"/>
    <mergeCell ref="A268:B268"/>
    <mergeCell ref="A269:B269"/>
    <mergeCell ref="A263:B263"/>
    <mergeCell ref="A265:B265"/>
    <mergeCell ref="A266:B266"/>
    <mergeCell ref="A260:B260"/>
    <mergeCell ref="A261:B261"/>
    <mergeCell ref="A262:B262"/>
    <mergeCell ref="A264:B264"/>
    <mergeCell ref="E260:F260"/>
    <mergeCell ref="E261:F261"/>
    <mergeCell ref="E262:F262"/>
    <mergeCell ref="E263:F263"/>
    <mergeCell ref="E254:F254"/>
    <mergeCell ref="E255:F255"/>
    <mergeCell ref="E256:F256"/>
    <mergeCell ref="E257:F257"/>
    <mergeCell ref="E258:F258"/>
    <mergeCell ref="E265:F265"/>
    <mergeCell ref="A236:B236"/>
    <mergeCell ref="A237:B237"/>
    <mergeCell ref="A238:B238"/>
    <mergeCell ref="A233:B233"/>
    <mergeCell ref="A234:B234"/>
    <mergeCell ref="A235:B235"/>
    <mergeCell ref="A230:B230"/>
    <mergeCell ref="A231:B231"/>
    <mergeCell ref="A232:B232"/>
    <mergeCell ref="A242:B242"/>
    <mergeCell ref="D242:F242"/>
    <mergeCell ref="J242:K244"/>
    <mergeCell ref="A243:B243"/>
    <mergeCell ref="D243:F243"/>
    <mergeCell ref="A244:B244"/>
    <mergeCell ref="D244:F244"/>
    <mergeCell ref="A239:B239"/>
    <mergeCell ref="A240:B240"/>
    <mergeCell ref="A241:C241"/>
    <mergeCell ref="E239:F239"/>
    <mergeCell ref="E240:F240"/>
    <mergeCell ref="E241:F241"/>
    <mergeCell ref="H242:I242"/>
    <mergeCell ref="H243:I243"/>
    <mergeCell ref="H244:I244"/>
    <mergeCell ref="A210:B210"/>
    <mergeCell ref="D210:F210"/>
    <mergeCell ref="J210:K212"/>
    <mergeCell ref="A211:B211"/>
    <mergeCell ref="D211:F211"/>
    <mergeCell ref="A212:B212"/>
    <mergeCell ref="D212:F212"/>
    <mergeCell ref="A207:B207"/>
    <mergeCell ref="A208:B208"/>
    <mergeCell ref="A209:C209"/>
    <mergeCell ref="H210:I210"/>
    <mergeCell ref="H211:I211"/>
    <mergeCell ref="H212:I212"/>
    <mergeCell ref="A227:B227"/>
    <mergeCell ref="A228:B228"/>
    <mergeCell ref="A229:B229"/>
    <mergeCell ref="A224:B224"/>
    <mergeCell ref="A225:B225"/>
    <mergeCell ref="A226:B226"/>
    <mergeCell ref="A221:B221"/>
    <mergeCell ref="D221:I222"/>
    <mergeCell ref="A222:B222"/>
    <mergeCell ref="A223:B223"/>
    <mergeCell ref="E223:F223"/>
    <mergeCell ref="E226:F226"/>
    <mergeCell ref="E227:F227"/>
    <mergeCell ref="E228:F228"/>
    <mergeCell ref="E229:F229"/>
    <mergeCell ref="A190:B190"/>
    <mergeCell ref="A191:B191"/>
    <mergeCell ref="E191:F191"/>
    <mergeCell ref="E192:F192"/>
    <mergeCell ref="E193:F193"/>
    <mergeCell ref="E194:F194"/>
    <mergeCell ref="E195:F195"/>
    <mergeCell ref="E196:F196"/>
    <mergeCell ref="A204:B204"/>
    <mergeCell ref="A205:B205"/>
    <mergeCell ref="A206:B206"/>
    <mergeCell ref="A201:B201"/>
    <mergeCell ref="A202:B202"/>
    <mergeCell ref="A203:B203"/>
    <mergeCell ref="A198:B198"/>
    <mergeCell ref="A199:B199"/>
    <mergeCell ref="A200:B200"/>
    <mergeCell ref="E197:F197"/>
    <mergeCell ref="E198:F198"/>
    <mergeCell ref="E199:F199"/>
    <mergeCell ref="E200:F200"/>
    <mergeCell ref="E201:F201"/>
    <mergeCell ref="E202:F202"/>
    <mergeCell ref="A195:B195"/>
    <mergeCell ref="A196:B196"/>
    <mergeCell ref="A197:B197"/>
    <mergeCell ref="A192:B192"/>
    <mergeCell ref="A193:B193"/>
    <mergeCell ref="A194:B194"/>
    <mergeCell ref="A46:B46"/>
    <mergeCell ref="E46:F46"/>
    <mergeCell ref="A47:B47"/>
    <mergeCell ref="E47:F47"/>
    <mergeCell ref="A48:B48"/>
    <mergeCell ref="E48:F48"/>
    <mergeCell ref="A49:B49"/>
    <mergeCell ref="E49:F49"/>
    <mergeCell ref="A50:B50"/>
    <mergeCell ref="E50:F50"/>
    <mergeCell ref="A57:B57"/>
    <mergeCell ref="E57:F57"/>
    <mergeCell ref="A58:B58"/>
    <mergeCell ref="E58:F58"/>
    <mergeCell ref="A59:B59"/>
    <mergeCell ref="A52:B52"/>
    <mergeCell ref="A41:B41"/>
    <mergeCell ref="D41:I42"/>
    <mergeCell ref="A42:B42"/>
    <mergeCell ref="A43:B43"/>
    <mergeCell ref="E43:F43"/>
    <mergeCell ref="A44:B44"/>
    <mergeCell ref="E44:F44"/>
    <mergeCell ref="A45:B45"/>
    <mergeCell ref="E45:F45"/>
    <mergeCell ref="E52:F52"/>
    <mergeCell ref="A51:B51"/>
    <mergeCell ref="E51:F51"/>
    <mergeCell ref="J63:K65"/>
    <mergeCell ref="A64:B64"/>
    <mergeCell ref="D64:F64"/>
    <mergeCell ref="A65:B65"/>
    <mergeCell ref="D65:F65"/>
    <mergeCell ref="A63:B63"/>
    <mergeCell ref="D63:F63"/>
    <mergeCell ref="A60:B60"/>
    <mergeCell ref="E60:F60"/>
    <mergeCell ref="A61:B61"/>
    <mergeCell ref="E61:F61"/>
    <mergeCell ref="A62:C62"/>
    <mergeCell ref="E62:F62"/>
    <mergeCell ref="H63:I63"/>
    <mergeCell ref="H65:I65"/>
    <mergeCell ref="E53:F53"/>
    <mergeCell ref="E59:F59"/>
    <mergeCell ref="A54:B54"/>
    <mergeCell ref="E54:F54"/>
    <mergeCell ref="A55:B55"/>
    <mergeCell ref="E55:F55"/>
    <mergeCell ref="A56:B56"/>
    <mergeCell ref="E56:F56"/>
    <mergeCell ref="A53:B53"/>
    <mergeCell ref="A485:B485"/>
    <mergeCell ref="D485:I486"/>
    <mergeCell ref="A486:B486"/>
    <mergeCell ref="A487:B487"/>
    <mergeCell ref="E487:F487"/>
    <mergeCell ref="A488:B488"/>
    <mergeCell ref="E488:F488"/>
    <mergeCell ref="A189:B189"/>
    <mergeCell ref="D189:I190"/>
    <mergeCell ref="A494:B494"/>
    <mergeCell ref="E494:F494"/>
    <mergeCell ref="A495:B495"/>
    <mergeCell ref="E495:F495"/>
    <mergeCell ref="A496:B496"/>
    <mergeCell ref="E496:F496"/>
    <mergeCell ref="A497:B497"/>
    <mergeCell ref="E497:F497"/>
    <mergeCell ref="H305:I305"/>
    <mergeCell ref="A374:B374"/>
    <mergeCell ref="E374:F374"/>
    <mergeCell ref="A371:B371"/>
    <mergeCell ref="D371:I372"/>
    <mergeCell ref="A372:B372"/>
    <mergeCell ref="A373:B373"/>
    <mergeCell ref="E373:F373"/>
    <mergeCell ref="A326:B326"/>
    <mergeCell ref="A327:B327"/>
    <mergeCell ref="A328:B328"/>
    <mergeCell ref="A323:B323"/>
    <mergeCell ref="A324:B324"/>
    <mergeCell ref="D304:F304"/>
    <mergeCell ref="H304:I304"/>
    <mergeCell ref="A498:B498"/>
    <mergeCell ref="E498:F498"/>
    <mergeCell ref="A489:B489"/>
    <mergeCell ref="E489:F489"/>
    <mergeCell ref="A490:B490"/>
    <mergeCell ref="E490:F490"/>
    <mergeCell ref="A491:B491"/>
    <mergeCell ref="E491:F491"/>
    <mergeCell ref="A492:B492"/>
    <mergeCell ref="E492:F492"/>
    <mergeCell ref="A493:B493"/>
    <mergeCell ref="E493:F493"/>
    <mergeCell ref="A318:B318"/>
    <mergeCell ref="A319:B319"/>
    <mergeCell ref="A289:B289"/>
    <mergeCell ref="E289:F289"/>
    <mergeCell ref="A290:B290"/>
    <mergeCell ref="E290:F290"/>
    <mergeCell ref="A305:B305"/>
    <mergeCell ref="D305:F305"/>
    <mergeCell ref="A306:B306"/>
    <mergeCell ref="A375:B375"/>
    <mergeCell ref="E375:F375"/>
    <mergeCell ref="A376:B376"/>
    <mergeCell ref="E376:F376"/>
    <mergeCell ref="A377:B377"/>
    <mergeCell ref="E377:F377"/>
    <mergeCell ref="A378:B378"/>
    <mergeCell ref="E378:F378"/>
    <mergeCell ref="A379:B379"/>
    <mergeCell ref="E379:F379"/>
    <mergeCell ref="A317:B317"/>
    <mergeCell ref="A504:B504"/>
    <mergeCell ref="E504:F504"/>
    <mergeCell ref="A505:C505"/>
    <mergeCell ref="E505:F505"/>
    <mergeCell ref="A506:B506"/>
    <mergeCell ref="D506:F506"/>
    <mergeCell ref="H506:I506"/>
    <mergeCell ref="J506:K508"/>
    <mergeCell ref="A507:B507"/>
    <mergeCell ref="D507:F507"/>
    <mergeCell ref="A508:B508"/>
    <mergeCell ref="D508:F508"/>
    <mergeCell ref="A499:B499"/>
    <mergeCell ref="E499:F499"/>
    <mergeCell ref="A500:B500"/>
    <mergeCell ref="E500:F500"/>
    <mergeCell ref="A501:B501"/>
    <mergeCell ref="E501:F501"/>
    <mergeCell ref="A502:B502"/>
    <mergeCell ref="E502:F502"/>
    <mergeCell ref="A503:B503"/>
    <mergeCell ref="E503:F503"/>
    <mergeCell ref="E389:F389"/>
    <mergeCell ref="A390:B390"/>
    <mergeCell ref="E390:F390"/>
    <mergeCell ref="A391:C391"/>
    <mergeCell ref="E391:F391"/>
    <mergeCell ref="A392:B392"/>
    <mergeCell ref="D392:F392"/>
    <mergeCell ref="H392:I392"/>
    <mergeCell ref="A380:B380"/>
    <mergeCell ref="E380:F380"/>
    <mergeCell ref="A381:B381"/>
    <mergeCell ref="E381:F381"/>
    <mergeCell ref="A382:B382"/>
    <mergeCell ref="E382:F382"/>
    <mergeCell ref="A383:B383"/>
    <mergeCell ref="E383:F383"/>
    <mergeCell ref="A384:B384"/>
    <mergeCell ref="E384:F384"/>
    <mergeCell ref="A10:B10"/>
    <mergeCell ref="E10:F10"/>
    <mergeCell ref="A11:B11"/>
    <mergeCell ref="E11:F11"/>
    <mergeCell ref="A12:B12"/>
    <mergeCell ref="E12:F12"/>
    <mergeCell ref="A13:B13"/>
    <mergeCell ref="E13:F13"/>
    <mergeCell ref="A14:B14"/>
    <mergeCell ref="E14:F14"/>
    <mergeCell ref="A4:K4"/>
    <mergeCell ref="A5:B5"/>
    <mergeCell ref="D5:I6"/>
    <mergeCell ref="A6:B6"/>
    <mergeCell ref="A7:B7"/>
    <mergeCell ref="E7:F7"/>
    <mergeCell ref="A8:B8"/>
    <mergeCell ref="E8:F8"/>
    <mergeCell ref="A9:B9"/>
    <mergeCell ref="E9:F9"/>
    <mergeCell ref="E23:F23"/>
    <mergeCell ref="A24:B24"/>
    <mergeCell ref="E24:F24"/>
    <mergeCell ref="A15:B15"/>
    <mergeCell ref="E15:F15"/>
    <mergeCell ref="A16:B16"/>
    <mergeCell ref="A17:B17"/>
    <mergeCell ref="E17:F17"/>
    <mergeCell ref="A18:B18"/>
    <mergeCell ref="E18:F18"/>
    <mergeCell ref="A19:B19"/>
    <mergeCell ref="E19:F19"/>
    <mergeCell ref="E16:F16"/>
    <mergeCell ref="A515:B515"/>
    <mergeCell ref="D515:I516"/>
    <mergeCell ref="A516:B516"/>
    <mergeCell ref="A517:B517"/>
    <mergeCell ref="E517:F517"/>
    <mergeCell ref="A315:B315"/>
    <mergeCell ref="A316:B316"/>
    <mergeCell ref="E318:F318"/>
    <mergeCell ref="E315:F315"/>
    <mergeCell ref="E319:F319"/>
    <mergeCell ref="A20:B20"/>
    <mergeCell ref="E20:F20"/>
    <mergeCell ref="A21:B21"/>
    <mergeCell ref="E21:F21"/>
    <mergeCell ref="A22:B22"/>
    <mergeCell ref="E22:F22"/>
    <mergeCell ref="A23:B23"/>
    <mergeCell ref="E388:F388"/>
    <mergeCell ref="A393:B393"/>
    <mergeCell ref="A518:B518"/>
    <mergeCell ref="E518:F518"/>
    <mergeCell ref="A519:B519"/>
    <mergeCell ref="E519:F519"/>
    <mergeCell ref="J28:K30"/>
    <mergeCell ref="A29:B29"/>
    <mergeCell ref="D29:F29"/>
    <mergeCell ref="H29:I29"/>
    <mergeCell ref="A30:B30"/>
    <mergeCell ref="D30:F30"/>
    <mergeCell ref="H30:I30"/>
    <mergeCell ref="A25:B25"/>
    <mergeCell ref="E25:F25"/>
    <mergeCell ref="A26:B26"/>
    <mergeCell ref="E26:F26"/>
    <mergeCell ref="A27:C27"/>
    <mergeCell ref="E27:F27"/>
    <mergeCell ref="A28:B28"/>
    <mergeCell ref="D28:F28"/>
    <mergeCell ref="H28:I28"/>
    <mergeCell ref="A385:B385"/>
    <mergeCell ref="E385:F385"/>
    <mergeCell ref="A386:B386"/>
    <mergeCell ref="E386:F386"/>
    <mergeCell ref="A387:B387"/>
    <mergeCell ref="E387:F387"/>
    <mergeCell ref="A388:B388"/>
    <mergeCell ref="J392:K394"/>
    <mergeCell ref="D393:F393"/>
    <mergeCell ref="A394:B394"/>
    <mergeCell ref="D394:F394"/>
    <mergeCell ref="A389:B389"/>
    <mergeCell ref="A525:B525"/>
    <mergeCell ref="E525:F525"/>
    <mergeCell ref="A526:B526"/>
    <mergeCell ref="E526:F526"/>
    <mergeCell ref="A527:B527"/>
    <mergeCell ref="E527:F527"/>
    <mergeCell ref="A528:B528"/>
    <mergeCell ref="E528:F528"/>
    <mergeCell ref="A529:B529"/>
    <mergeCell ref="E529:F529"/>
    <mergeCell ref="A520:B520"/>
    <mergeCell ref="E520:F520"/>
    <mergeCell ref="A521:B521"/>
    <mergeCell ref="E521:F521"/>
    <mergeCell ref="A522:B522"/>
    <mergeCell ref="E522:F522"/>
    <mergeCell ref="A523:B523"/>
    <mergeCell ref="E523:F523"/>
    <mergeCell ref="A524:B524"/>
    <mergeCell ref="E524:F524"/>
    <mergeCell ref="A535:C535"/>
    <mergeCell ref="E535:F535"/>
    <mergeCell ref="A536:B536"/>
    <mergeCell ref="D536:F536"/>
    <mergeCell ref="H536:I536"/>
    <mergeCell ref="J536:K538"/>
    <mergeCell ref="A537:B537"/>
    <mergeCell ref="D537:F537"/>
    <mergeCell ref="A538:B538"/>
    <mergeCell ref="D538:F538"/>
    <mergeCell ref="A530:B530"/>
    <mergeCell ref="E530:F530"/>
    <mergeCell ref="A531:B531"/>
    <mergeCell ref="E531:F531"/>
    <mergeCell ref="A532:B532"/>
    <mergeCell ref="E532:F532"/>
    <mergeCell ref="A533:B533"/>
    <mergeCell ref="E533:F533"/>
    <mergeCell ref="A534:B534"/>
    <mergeCell ref="E534:F534"/>
    <mergeCell ref="A550:B550"/>
    <mergeCell ref="E550:F550"/>
    <mergeCell ref="A551:B551"/>
    <mergeCell ref="E551:F551"/>
    <mergeCell ref="A552:B552"/>
    <mergeCell ref="E552:F552"/>
    <mergeCell ref="A553:B553"/>
    <mergeCell ref="E553:F553"/>
    <mergeCell ref="A554:B554"/>
    <mergeCell ref="E554:F554"/>
    <mergeCell ref="A545:B545"/>
    <mergeCell ref="D545:I546"/>
    <mergeCell ref="A546:B546"/>
    <mergeCell ref="A547:B547"/>
    <mergeCell ref="E547:F547"/>
    <mergeCell ref="A548:B548"/>
    <mergeCell ref="E548:F548"/>
    <mergeCell ref="A549:B549"/>
    <mergeCell ref="E549:F549"/>
    <mergeCell ref="A560:B560"/>
    <mergeCell ref="E560:F560"/>
    <mergeCell ref="A561:B561"/>
    <mergeCell ref="E561:F561"/>
    <mergeCell ref="A562:B562"/>
    <mergeCell ref="E562:F562"/>
    <mergeCell ref="A563:B563"/>
    <mergeCell ref="E563:F563"/>
    <mergeCell ref="A564:B564"/>
    <mergeCell ref="E564:F564"/>
    <mergeCell ref="A555:B555"/>
    <mergeCell ref="E555:F555"/>
    <mergeCell ref="A556:B556"/>
    <mergeCell ref="E556:F556"/>
    <mergeCell ref="A557:B557"/>
    <mergeCell ref="E557:F557"/>
    <mergeCell ref="A558:B558"/>
    <mergeCell ref="E558:F558"/>
    <mergeCell ref="A559:B559"/>
    <mergeCell ref="E559:F559"/>
    <mergeCell ref="A573:B573"/>
    <mergeCell ref="D573:I574"/>
    <mergeCell ref="A574:B574"/>
    <mergeCell ref="A575:B575"/>
    <mergeCell ref="E575:F575"/>
    <mergeCell ref="A576:B576"/>
    <mergeCell ref="E576:F576"/>
    <mergeCell ref="A577:B577"/>
    <mergeCell ref="E577:F577"/>
    <mergeCell ref="A565:C565"/>
    <mergeCell ref="E565:F565"/>
    <mergeCell ref="A566:B566"/>
    <mergeCell ref="D566:F566"/>
    <mergeCell ref="H566:I566"/>
    <mergeCell ref="J566:K568"/>
    <mergeCell ref="A567:B567"/>
    <mergeCell ref="D567:F567"/>
    <mergeCell ref="A568:B568"/>
    <mergeCell ref="D568:F568"/>
    <mergeCell ref="A583:B583"/>
    <mergeCell ref="E583:F583"/>
    <mergeCell ref="A584:B584"/>
    <mergeCell ref="E584:F584"/>
    <mergeCell ref="A585:B585"/>
    <mergeCell ref="E585:F585"/>
    <mergeCell ref="A586:B586"/>
    <mergeCell ref="E586:F586"/>
    <mergeCell ref="A587:B587"/>
    <mergeCell ref="E587:F587"/>
    <mergeCell ref="A578:B578"/>
    <mergeCell ref="E578:F578"/>
    <mergeCell ref="A579:B579"/>
    <mergeCell ref="E579:F579"/>
    <mergeCell ref="A580:B580"/>
    <mergeCell ref="E580:F580"/>
    <mergeCell ref="A581:B581"/>
    <mergeCell ref="E581:F581"/>
    <mergeCell ref="A582:B582"/>
    <mergeCell ref="E582:F582"/>
    <mergeCell ref="A593:C593"/>
    <mergeCell ref="E593:F593"/>
    <mergeCell ref="A594:B594"/>
    <mergeCell ref="D594:F594"/>
    <mergeCell ref="H594:I594"/>
    <mergeCell ref="J594:K596"/>
    <mergeCell ref="A595:B595"/>
    <mergeCell ref="D595:F595"/>
    <mergeCell ref="A596:B596"/>
    <mergeCell ref="D596:F596"/>
    <mergeCell ref="A588:B588"/>
    <mergeCell ref="E588:F588"/>
    <mergeCell ref="A589:B589"/>
    <mergeCell ref="E589:F589"/>
    <mergeCell ref="A590:B590"/>
    <mergeCell ref="E590:F590"/>
    <mergeCell ref="A591:B591"/>
    <mergeCell ref="E591:F591"/>
    <mergeCell ref="A592:B592"/>
    <mergeCell ref="E592:F592"/>
    <mergeCell ref="A606:B606"/>
    <mergeCell ref="E606:F606"/>
    <mergeCell ref="A607:B607"/>
    <mergeCell ref="E607:F607"/>
    <mergeCell ref="A608:B608"/>
    <mergeCell ref="E608:F608"/>
    <mergeCell ref="A609:B609"/>
    <mergeCell ref="E609:F609"/>
    <mergeCell ref="A610:B610"/>
    <mergeCell ref="E610:F610"/>
    <mergeCell ref="A601:B601"/>
    <mergeCell ref="D601:I602"/>
    <mergeCell ref="A602:B602"/>
    <mergeCell ref="A603:B603"/>
    <mergeCell ref="E603:F603"/>
    <mergeCell ref="A604:B604"/>
    <mergeCell ref="E604:F604"/>
    <mergeCell ref="A605:B605"/>
    <mergeCell ref="E605:F605"/>
    <mergeCell ref="A616:B616"/>
    <mergeCell ref="E616:F616"/>
    <mergeCell ref="A617:B617"/>
    <mergeCell ref="E617:F617"/>
    <mergeCell ref="A618:B618"/>
    <mergeCell ref="E618:F618"/>
    <mergeCell ref="A619:B619"/>
    <mergeCell ref="E619:F619"/>
    <mergeCell ref="A620:B620"/>
    <mergeCell ref="E620:F620"/>
    <mergeCell ref="A611:B611"/>
    <mergeCell ref="E611:F611"/>
    <mergeCell ref="A612:B612"/>
    <mergeCell ref="E612:F612"/>
    <mergeCell ref="A613:B613"/>
    <mergeCell ref="E613:F613"/>
    <mergeCell ref="A614:B614"/>
    <mergeCell ref="E614:F614"/>
    <mergeCell ref="A615:B615"/>
    <mergeCell ref="E615:F615"/>
    <mergeCell ref="A629:B629"/>
    <mergeCell ref="D629:I630"/>
    <mergeCell ref="A630:B630"/>
    <mergeCell ref="A631:B631"/>
    <mergeCell ref="E631:F631"/>
    <mergeCell ref="A632:B632"/>
    <mergeCell ref="E632:F632"/>
    <mergeCell ref="A633:B633"/>
    <mergeCell ref="E633:F633"/>
    <mergeCell ref="A621:C621"/>
    <mergeCell ref="E621:F621"/>
    <mergeCell ref="A622:B622"/>
    <mergeCell ref="D622:F622"/>
    <mergeCell ref="H622:I622"/>
    <mergeCell ref="J622:K624"/>
    <mergeCell ref="A623:B623"/>
    <mergeCell ref="D623:F623"/>
    <mergeCell ref="A624:B624"/>
    <mergeCell ref="D624:F624"/>
    <mergeCell ref="A639:B639"/>
    <mergeCell ref="E639:F639"/>
    <mergeCell ref="A640:B640"/>
    <mergeCell ref="E640:F640"/>
    <mergeCell ref="A641:B641"/>
    <mergeCell ref="E641:F641"/>
    <mergeCell ref="A642:B642"/>
    <mergeCell ref="E642:F642"/>
    <mergeCell ref="A643:B643"/>
    <mergeCell ref="E643:F643"/>
    <mergeCell ref="A634:B634"/>
    <mergeCell ref="E634:F634"/>
    <mergeCell ref="A635:B635"/>
    <mergeCell ref="E635:F635"/>
    <mergeCell ref="A636:B636"/>
    <mergeCell ref="E636:F636"/>
    <mergeCell ref="A637:B637"/>
    <mergeCell ref="E637:F637"/>
    <mergeCell ref="A638:B638"/>
    <mergeCell ref="E638:F638"/>
    <mergeCell ref="A649:C649"/>
    <mergeCell ref="E649:F649"/>
    <mergeCell ref="A650:B650"/>
    <mergeCell ref="D650:F650"/>
    <mergeCell ref="H650:I650"/>
    <mergeCell ref="J650:K652"/>
    <mergeCell ref="A651:B651"/>
    <mergeCell ref="D651:F651"/>
    <mergeCell ref="A652:B652"/>
    <mergeCell ref="D652:F652"/>
    <mergeCell ref="A644:B644"/>
    <mergeCell ref="E644:F644"/>
    <mergeCell ref="A645:B645"/>
    <mergeCell ref="E645:F645"/>
    <mergeCell ref="A646:B646"/>
    <mergeCell ref="E646:F646"/>
    <mergeCell ref="A647:B647"/>
    <mergeCell ref="E647:F647"/>
    <mergeCell ref="A648:B648"/>
    <mergeCell ref="E648:F648"/>
    <mergeCell ref="A662:B662"/>
    <mergeCell ref="E662:F662"/>
    <mergeCell ref="A663:B663"/>
    <mergeCell ref="E663:F663"/>
    <mergeCell ref="A664:B664"/>
    <mergeCell ref="E664:F664"/>
    <mergeCell ref="A665:B665"/>
    <mergeCell ref="E665:F665"/>
    <mergeCell ref="A666:B666"/>
    <mergeCell ref="E666:F666"/>
    <mergeCell ref="A657:B657"/>
    <mergeCell ref="D657:I658"/>
    <mergeCell ref="A658:B658"/>
    <mergeCell ref="A659:B659"/>
    <mergeCell ref="E659:F659"/>
    <mergeCell ref="A660:B660"/>
    <mergeCell ref="E660:F660"/>
    <mergeCell ref="A661:B661"/>
    <mergeCell ref="E661:F661"/>
    <mergeCell ref="A672:B672"/>
    <mergeCell ref="E672:F672"/>
    <mergeCell ref="A673:B673"/>
    <mergeCell ref="E673:F673"/>
    <mergeCell ref="A674:B674"/>
    <mergeCell ref="E674:F674"/>
    <mergeCell ref="A675:B675"/>
    <mergeCell ref="E675:F675"/>
    <mergeCell ref="A676:B676"/>
    <mergeCell ref="E676:F676"/>
    <mergeCell ref="A667:B667"/>
    <mergeCell ref="E667:F667"/>
    <mergeCell ref="A668:B668"/>
    <mergeCell ref="E668:F668"/>
    <mergeCell ref="A669:B669"/>
    <mergeCell ref="E669:F669"/>
    <mergeCell ref="A670:B670"/>
    <mergeCell ref="E670:F670"/>
    <mergeCell ref="A671:B671"/>
    <mergeCell ref="E671:F671"/>
    <mergeCell ref="A685:B685"/>
    <mergeCell ref="D685:I686"/>
    <mergeCell ref="A686:B686"/>
    <mergeCell ref="A687:B687"/>
    <mergeCell ref="E687:F687"/>
    <mergeCell ref="A688:B688"/>
    <mergeCell ref="E688:F688"/>
    <mergeCell ref="A689:B689"/>
    <mergeCell ref="E689:F689"/>
    <mergeCell ref="A677:C677"/>
    <mergeCell ref="E677:F677"/>
    <mergeCell ref="A678:B678"/>
    <mergeCell ref="D678:F678"/>
    <mergeCell ref="H678:I678"/>
    <mergeCell ref="J678:K680"/>
    <mergeCell ref="A679:B679"/>
    <mergeCell ref="D679:F679"/>
    <mergeCell ref="A680:B680"/>
    <mergeCell ref="D680:F680"/>
    <mergeCell ref="A695:B695"/>
    <mergeCell ref="E695:F695"/>
    <mergeCell ref="A696:B696"/>
    <mergeCell ref="E696:F696"/>
    <mergeCell ref="A697:B697"/>
    <mergeCell ref="E697:F697"/>
    <mergeCell ref="A698:B698"/>
    <mergeCell ref="E698:F698"/>
    <mergeCell ref="A699:B699"/>
    <mergeCell ref="E699:F699"/>
    <mergeCell ref="A690:B690"/>
    <mergeCell ref="E690:F690"/>
    <mergeCell ref="A691:B691"/>
    <mergeCell ref="E691:F691"/>
    <mergeCell ref="A692:B692"/>
    <mergeCell ref="E692:F692"/>
    <mergeCell ref="A693:B693"/>
    <mergeCell ref="E693:F693"/>
    <mergeCell ref="A694:B694"/>
    <mergeCell ref="E694:F694"/>
    <mergeCell ref="A705:C705"/>
    <mergeCell ref="E705:F705"/>
    <mergeCell ref="A706:B706"/>
    <mergeCell ref="D706:F706"/>
    <mergeCell ref="H706:I706"/>
    <mergeCell ref="J706:K708"/>
    <mergeCell ref="A707:B707"/>
    <mergeCell ref="D707:F707"/>
    <mergeCell ref="A708:B708"/>
    <mergeCell ref="D708:F708"/>
    <mergeCell ref="A700:B700"/>
    <mergeCell ref="E700:F700"/>
    <mergeCell ref="A701:B701"/>
    <mergeCell ref="E701:F701"/>
    <mergeCell ref="A702:B702"/>
    <mergeCell ref="E702:F702"/>
    <mergeCell ref="A703:B703"/>
    <mergeCell ref="E703:F703"/>
    <mergeCell ref="A704:B704"/>
    <mergeCell ref="E704:F704"/>
    <mergeCell ref="A718:B718"/>
    <mergeCell ref="E718:F718"/>
    <mergeCell ref="A719:B719"/>
    <mergeCell ref="E719:F719"/>
    <mergeCell ref="A720:B720"/>
    <mergeCell ref="E720:F720"/>
    <mergeCell ref="A721:B721"/>
    <mergeCell ref="E721:F721"/>
    <mergeCell ref="A722:B722"/>
    <mergeCell ref="E722:F722"/>
    <mergeCell ref="A713:B713"/>
    <mergeCell ref="D713:I714"/>
    <mergeCell ref="A714:B714"/>
    <mergeCell ref="A715:B715"/>
    <mergeCell ref="E715:F715"/>
    <mergeCell ref="A716:B716"/>
    <mergeCell ref="E716:F716"/>
    <mergeCell ref="A717:B717"/>
    <mergeCell ref="E717:F717"/>
    <mergeCell ref="A728:B728"/>
    <mergeCell ref="E728:F728"/>
    <mergeCell ref="A729:B729"/>
    <mergeCell ref="E729:F729"/>
    <mergeCell ref="A730:B730"/>
    <mergeCell ref="E730:F730"/>
    <mergeCell ref="A731:B731"/>
    <mergeCell ref="E731:F731"/>
    <mergeCell ref="A732:B732"/>
    <mergeCell ref="E732:F732"/>
    <mergeCell ref="A723:B723"/>
    <mergeCell ref="E723:F723"/>
    <mergeCell ref="A724:B724"/>
    <mergeCell ref="E724:F724"/>
    <mergeCell ref="A725:B725"/>
    <mergeCell ref="E725:F725"/>
    <mergeCell ref="A726:B726"/>
    <mergeCell ref="E726:F726"/>
    <mergeCell ref="A727:B727"/>
    <mergeCell ref="E727:F727"/>
    <mergeCell ref="A741:B741"/>
    <mergeCell ref="D741:I742"/>
    <mergeCell ref="A742:B742"/>
    <mergeCell ref="A743:B743"/>
    <mergeCell ref="E743:F743"/>
    <mergeCell ref="A744:B744"/>
    <mergeCell ref="E744:F744"/>
    <mergeCell ref="A745:B745"/>
    <mergeCell ref="E745:F745"/>
    <mergeCell ref="A733:C733"/>
    <mergeCell ref="E733:F733"/>
    <mergeCell ref="A734:B734"/>
    <mergeCell ref="D734:F734"/>
    <mergeCell ref="H734:I734"/>
    <mergeCell ref="J734:K736"/>
    <mergeCell ref="A735:B735"/>
    <mergeCell ref="D735:F735"/>
    <mergeCell ref="A736:B736"/>
    <mergeCell ref="D736:F736"/>
    <mergeCell ref="A751:B751"/>
    <mergeCell ref="E751:F751"/>
    <mergeCell ref="A752:B752"/>
    <mergeCell ref="E752:F752"/>
    <mergeCell ref="A753:B753"/>
    <mergeCell ref="E753:F753"/>
    <mergeCell ref="A754:B754"/>
    <mergeCell ref="E754:F754"/>
    <mergeCell ref="A755:B755"/>
    <mergeCell ref="E755:F755"/>
    <mergeCell ref="A746:B746"/>
    <mergeCell ref="E746:F746"/>
    <mergeCell ref="A747:B747"/>
    <mergeCell ref="E747:F747"/>
    <mergeCell ref="A748:B748"/>
    <mergeCell ref="E748:F748"/>
    <mergeCell ref="A749:B749"/>
    <mergeCell ref="E749:F749"/>
    <mergeCell ref="A750:B750"/>
    <mergeCell ref="E750:F750"/>
    <mergeCell ref="A761:C761"/>
    <mergeCell ref="E761:F761"/>
    <mergeCell ref="A762:B762"/>
    <mergeCell ref="D762:F762"/>
    <mergeCell ref="H762:I762"/>
    <mergeCell ref="J762:K764"/>
    <mergeCell ref="A763:B763"/>
    <mergeCell ref="D763:F763"/>
    <mergeCell ref="A764:B764"/>
    <mergeCell ref="D764:F764"/>
    <mergeCell ref="A756:B756"/>
    <mergeCell ref="E756:F756"/>
    <mergeCell ref="A757:B757"/>
    <mergeCell ref="E757:F757"/>
    <mergeCell ref="A758:B758"/>
    <mergeCell ref="E758:F758"/>
    <mergeCell ref="A759:B759"/>
    <mergeCell ref="E759:F759"/>
    <mergeCell ref="A760:B760"/>
    <mergeCell ref="E760:F760"/>
    <mergeCell ref="A774:B774"/>
    <mergeCell ref="E774:F774"/>
    <mergeCell ref="A775:B775"/>
    <mergeCell ref="E775:F775"/>
    <mergeCell ref="A776:B776"/>
    <mergeCell ref="E776:F776"/>
    <mergeCell ref="A777:B777"/>
    <mergeCell ref="E777:F777"/>
    <mergeCell ref="A778:B778"/>
    <mergeCell ref="E778:F778"/>
    <mergeCell ref="A769:B769"/>
    <mergeCell ref="D769:I770"/>
    <mergeCell ref="A770:B770"/>
    <mergeCell ref="A771:B771"/>
    <mergeCell ref="E771:F771"/>
    <mergeCell ref="A772:B772"/>
    <mergeCell ref="E772:F772"/>
    <mergeCell ref="A773:B773"/>
    <mergeCell ref="E773:F773"/>
    <mergeCell ref="A784:B784"/>
    <mergeCell ref="E784:F784"/>
    <mergeCell ref="A785:B785"/>
    <mergeCell ref="E785:F785"/>
    <mergeCell ref="A786:B786"/>
    <mergeCell ref="E786:F786"/>
    <mergeCell ref="A787:B787"/>
    <mergeCell ref="E787:F787"/>
    <mergeCell ref="A788:B788"/>
    <mergeCell ref="E788:F788"/>
    <mergeCell ref="A779:B779"/>
    <mergeCell ref="E779:F779"/>
    <mergeCell ref="A780:B780"/>
    <mergeCell ref="E780:F780"/>
    <mergeCell ref="A781:B781"/>
    <mergeCell ref="E781:F781"/>
    <mergeCell ref="A782:B782"/>
    <mergeCell ref="E782:F782"/>
    <mergeCell ref="A783:B783"/>
    <mergeCell ref="E783:F783"/>
    <mergeCell ref="A797:B797"/>
    <mergeCell ref="D797:I798"/>
    <mergeCell ref="A798:B798"/>
    <mergeCell ref="A799:B799"/>
    <mergeCell ref="E799:F799"/>
    <mergeCell ref="A800:B800"/>
    <mergeCell ref="E800:F800"/>
    <mergeCell ref="A801:B801"/>
    <mergeCell ref="E801:F801"/>
    <mergeCell ref="A789:C789"/>
    <mergeCell ref="E789:F789"/>
    <mergeCell ref="A790:B790"/>
    <mergeCell ref="D790:F790"/>
    <mergeCell ref="H790:I790"/>
    <mergeCell ref="J790:K792"/>
    <mergeCell ref="A791:B791"/>
    <mergeCell ref="D791:F791"/>
    <mergeCell ref="A792:B792"/>
    <mergeCell ref="D792:F792"/>
    <mergeCell ref="A807:B807"/>
    <mergeCell ref="E807:F807"/>
    <mergeCell ref="A808:B808"/>
    <mergeCell ref="E808:F808"/>
    <mergeCell ref="A809:B809"/>
    <mergeCell ref="E809:F809"/>
    <mergeCell ref="A810:B810"/>
    <mergeCell ref="E810:F810"/>
    <mergeCell ref="A811:B811"/>
    <mergeCell ref="E811:F811"/>
    <mergeCell ref="A802:B802"/>
    <mergeCell ref="E802:F802"/>
    <mergeCell ref="A803:B803"/>
    <mergeCell ref="E803:F803"/>
    <mergeCell ref="A804:B804"/>
    <mergeCell ref="E804:F804"/>
    <mergeCell ref="A805:B805"/>
    <mergeCell ref="E805:F805"/>
    <mergeCell ref="A806:B806"/>
    <mergeCell ref="E806:F806"/>
    <mergeCell ref="A817:C817"/>
    <mergeCell ref="E817:F817"/>
    <mergeCell ref="A818:B818"/>
    <mergeCell ref="D818:F818"/>
    <mergeCell ref="H818:I818"/>
    <mergeCell ref="J818:K820"/>
    <mergeCell ref="A819:B819"/>
    <mergeCell ref="D819:F819"/>
    <mergeCell ref="A820:B820"/>
    <mergeCell ref="D820:F820"/>
    <mergeCell ref="A812:B812"/>
    <mergeCell ref="E812:F812"/>
    <mergeCell ref="A813:B813"/>
    <mergeCell ref="E813:F813"/>
    <mergeCell ref="A814:B814"/>
    <mergeCell ref="E814:F814"/>
    <mergeCell ref="A815:B815"/>
    <mergeCell ref="E815:F815"/>
    <mergeCell ref="A816:B816"/>
    <mergeCell ref="E816:F816"/>
    <mergeCell ref="A825:B825"/>
    <mergeCell ref="D825:I826"/>
    <mergeCell ref="A826:B826"/>
    <mergeCell ref="A827:B827"/>
    <mergeCell ref="E827:F827"/>
    <mergeCell ref="A828:B828"/>
    <mergeCell ref="E828:F828"/>
    <mergeCell ref="A829:B829"/>
    <mergeCell ref="E829:F829"/>
    <mergeCell ref="A830:B830"/>
    <mergeCell ref="E830:F830"/>
    <mergeCell ref="A831:B831"/>
    <mergeCell ref="E831:F831"/>
    <mergeCell ref="A832:B832"/>
    <mergeCell ref="E832:F832"/>
    <mergeCell ref="A833:B833"/>
    <mergeCell ref="E833:F833"/>
    <mergeCell ref="A834:B834"/>
    <mergeCell ref="E834:F834"/>
    <mergeCell ref="A835:B835"/>
    <mergeCell ref="E835:F835"/>
    <mergeCell ref="A836:B836"/>
    <mergeCell ref="E836:F836"/>
    <mergeCell ref="A837:B837"/>
    <mergeCell ref="E837:F837"/>
    <mergeCell ref="A838:B838"/>
    <mergeCell ref="E838:F838"/>
    <mergeCell ref="A839:B839"/>
    <mergeCell ref="A840:B840"/>
    <mergeCell ref="E840:F840"/>
    <mergeCell ref="A841:B841"/>
    <mergeCell ref="E841:F841"/>
    <mergeCell ref="A842:B842"/>
    <mergeCell ref="E842:F842"/>
    <mergeCell ref="A843:B843"/>
    <mergeCell ref="E843:F843"/>
    <mergeCell ref="A844:B844"/>
    <mergeCell ref="E844:F844"/>
    <mergeCell ref="A845:B845"/>
    <mergeCell ref="E845:F845"/>
    <mergeCell ref="A846:B846"/>
    <mergeCell ref="E846:F846"/>
    <mergeCell ref="A847:C847"/>
    <mergeCell ref="E847:F847"/>
    <mergeCell ref="A848:B848"/>
    <mergeCell ref="D848:F848"/>
    <mergeCell ref="H848:I848"/>
    <mergeCell ref="J848:K850"/>
    <mergeCell ref="A849:B849"/>
    <mergeCell ref="D849:F849"/>
    <mergeCell ref="H849:I849"/>
    <mergeCell ref="A850:B850"/>
    <mergeCell ref="D850:F850"/>
    <mergeCell ref="H850:I850"/>
    <mergeCell ref="A854:B854"/>
    <mergeCell ref="D854:I855"/>
    <mergeCell ref="A855:B855"/>
    <mergeCell ref="A856:B856"/>
    <mergeCell ref="E856:F856"/>
    <mergeCell ref="A857:B857"/>
    <mergeCell ref="E857:F857"/>
    <mergeCell ref="A858:B858"/>
    <mergeCell ref="E858:F858"/>
    <mergeCell ref="A859:B859"/>
    <mergeCell ref="E859:F859"/>
    <mergeCell ref="A860:B860"/>
    <mergeCell ref="E860:F860"/>
    <mergeCell ref="A861:B861"/>
    <mergeCell ref="E861:F861"/>
    <mergeCell ref="A862:B862"/>
    <mergeCell ref="E862:F862"/>
    <mergeCell ref="A863:B863"/>
    <mergeCell ref="E863:F863"/>
    <mergeCell ref="A864:B864"/>
    <mergeCell ref="E864:F864"/>
    <mergeCell ref="A865:B865"/>
    <mergeCell ref="E865:F865"/>
    <mergeCell ref="A866:B866"/>
    <mergeCell ref="E866:F866"/>
    <mergeCell ref="A867:B867"/>
    <mergeCell ref="E867:F867"/>
    <mergeCell ref="A868:B868"/>
    <mergeCell ref="A869:B869"/>
    <mergeCell ref="E869:F869"/>
    <mergeCell ref="A870:B870"/>
    <mergeCell ref="E870:F870"/>
    <mergeCell ref="A871:B871"/>
    <mergeCell ref="E871:F871"/>
    <mergeCell ref="A872:B872"/>
    <mergeCell ref="E872:F872"/>
    <mergeCell ref="A873:B873"/>
    <mergeCell ref="E873:F873"/>
    <mergeCell ref="A874:B874"/>
    <mergeCell ref="E874:F874"/>
    <mergeCell ref="A875:B875"/>
    <mergeCell ref="E875:F875"/>
    <mergeCell ref="A876:C876"/>
    <mergeCell ref="E876:F876"/>
    <mergeCell ref="A877:B877"/>
    <mergeCell ref="D877:F877"/>
    <mergeCell ref="H877:I877"/>
    <mergeCell ref="J877:K879"/>
    <mergeCell ref="A878:B878"/>
    <mergeCell ref="D878:F878"/>
    <mergeCell ref="H878:I878"/>
    <mergeCell ref="A879:B879"/>
    <mergeCell ref="D879:F879"/>
    <mergeCell ref="H879:I879"/>
    <mergeCell ref="A884:B884"/>
    <mergeCell ref="D884:I885"/>
    <mergeCell ref="A885:B885"/>
    <mergeCell ref="A886:B886"/>
    <mergeCell ref="E886:F886"/>
    <mergeCell ref="A887:B887"/>
    <mergeCell ref="E887:F887"/>
    <mergeCell ref="A888:B888"/>
    <mergeCell ref="E888:F888"/>
    <mergeCell ref="A889:B889"/>
    <mergeCell ref="E889:F889"/>
    <mergeCell ref="A890:B890"/>
    <mergeCell ref="E890:F890"/>
    <mergeCell ref="A891:B891"/>
    <mergeCell ref="E891:F891"/>
    <mergeCell ref="A892:B892"/>
    <mergeCell ref="E892:F892"/>
    <mergeCell ref="A893:B893"/>
    <mergeCell ref="E893:F893"/>
    <mergeCell ref="A894:B894"/>
    <mergeCell ref="E894:F894"/>
    <mergeCell ref="A896:B896"/>
    <mergeCell ref="E896:F896"/>
    <mergeCell ref="A897:B897"/>
    <mergeCell ref="E897:F897"/>
    <mergeCell ref="A898:B898"/>
    <mergeCell ref="E898:F898"/>
    <mergeCell ref="A899:B899"/>
    <mergeCell ref="A900:B900"/>
    <mergeCell ref="E900:F900"/>
    <mergeCell ref="A901:B901"/>
    <mergeCell ref="E901:F901"/>
    <mergeCell ref="A902:B902"/>
    <mergeCell ref="E902:F902"/>
    <mergeCell ref="A895:B895"/>
    <mergeCell ref="A903:B903"/>
    <mergeCell ref="E903:F903"/>
    <mergeCell ref="A904:B904"/>
    <mergeCell ref="E904:F904"/>
    <mergeCell ref="A905:B905"/>
    <mergeCell ref="E905:F905"/>
    <mergeCell ref="A906:B906"/>
    <mergeCell ref="E906:F906"/>
    <mergeCell ref="A907:C907"/>
    <mergeCell ref="E907:F907"/>
    <mergeCell ref="A908:B908"/>
    <mergeCell ref="D908:F908"/>
    <mergeCell ref="H908:I908"/>
    <mergeCell ref="J908:K910"/>
    <mergeCell ref="A909:B909"/>
    <mergeCell ref="D909:F909"/>
    <mergeCell ref="H909:I909"/>
    <mergeCell ref="A910:B910"/>
    <mergeCell ref="D910:F910"/>
    <mergeCell ref="H910:I910"/>
    <mergeCell ref="A944:B944"/>
    <mergeCell ref="D944:I945"/>
    <mergeCell ref="A945:B945"/>
    <mergeCell ref="A946:B946"/>
    <mergeCell ref="E946:F946"/>
    <mergeCell ref="A947:B947"/>
    <mergeCell ref="E947:F947"/>
    <mergeCell ref="A948:B948"/>
    <mergeCell ref="E948:F948"/>
    <mergeCell ref="A949:B949"/>
    <mergeCell ref="E949:F949"/>
    <mergeCell ref="A950:B950"/>
    <mergeCell ref="E950:F950"/>
    <mergeCell ref="A951:B951"/>
    <mergeCell ref="E951:F951"/>
    <mergeCell ref="A952:B952"/>
    <mergeCell ref="E952:F952"/>
    <mergeCell ref="A953:B953"/>
    <mergeCell ref="E953:F953"/>
    <mergeCell ref="A954:B954"/>
    <mergeCell ref="E954:F954"/>
    <mergeCell ref="A955:B955"/>
    <mergeCell ref="A956:B956"/>
    <mergeCell ref="E956:F956"/>
    <mergeCell ref="A957:B957"/>
    <mergeCell ref="E957:F957"/>
    <mergeCell ref="A958:B958"/>
    <mergeCell ref="E958:F958"/>
    <mergeCell ref="A959:B959"/>
    <mergeCell ref="A960:B960"/>
    <mergeCell ref="E960:F960"/>
    <mergeCell ref="A961:B961"/>
    <mergeCell ref="E961:F961"/>
    <mergeCell ref="A962:B962"/>
    <mergeCell ref="E962:F962"/>
    <mergeCell ref="A963:B963"/>
    <mergeCell ref="E963:F963"/>
    <mergeCell ref="A964:B964"/>
    <mergeCell ref="E964:F964"/>
    <mergeCell ref="A965:B965"/>
    <mergeCell ref="E965:F965"/>
    <mergeCell ref="A966:B966"/>
    <mergeCell ref="E966:F966"/>
    <mergeCell ref="A967:C967"/>
    <mergeCell ref="E967:F967"/>
    <mergeCell ref="A968:B968"/>
    <mergeCell ref="D968:F968"/>
    <mergeCell ref="H968:I968"/>
    <mergeCell ref="J968:K970"/>
    <mergeCell ref="A969:B969"/>
    <mergeCell ref="D969:F969"/>
    <mergeCell ref="H969:I969"/>
    <mergeCell ref="A970:B970"/>
    <mergeCell ref="D970:F970"/>
    <mergeCell ref="H970:I970"/>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851"/>
  <sheetViews>
    <sheetView topLeftCell="A847" workbookViewId="0">
      <selection activeCell="AF527" sqref="AF527"/>
    </sheetView>
  </sheetViews>
  <sheetFormatPr defaultRowHeight="12.75" x14ac:dyDescent="0.2"/>
  <cols>
    <col min="1" max="1" width="3.5" customWidth="1"/>
    <col min="2" max="2" width="9.33203125" customWidth="1"/>
    <col min="4" max="4" width="15.33203125" customWidth="1"/>
    <col min="5" max="5" width="8.83203125" customWidth="1"/>
    <col min="6" max="6" width="5.1640625" customWidth="1"/>
    <col min="7" max="7" width="0.5" customWidth="1"/>
    <col min="8" max="9" width="10" customWidth="1"/>
    <col min="10" max="10" width="6.1640625" customWidth="1"/>
    <col min="11" max="11" width="11.1640625" customWidth="1"/>
    <col min="12" max="12" width="11.6640625" bestFit="1" customWidth="1"/>
    <col min="13" max="13" width="0.5" customWidth="1"/>
    <col min="14" max="14" width="5.6640625" customWidth="1"/>
    <col min="15" max="15" width="11" customWidth="1"/>
    <col min="16" max="16" width="8.33203125" customWidth="1"/>
    <col min="17" max="17" width="4.5" customWidth="1"/>
    <col min="18" max="18" width="9.83203125" customWidth="1"/>
    <col min="19" max="19" width="8" customWidth="1"/>
    <col min="20" max="20" width="1.5" customWidth="1"/>
    <col min="21" max="21" width="0.83203125" customWidth="1"/>
    <col min="22" max="22" width="0.5" customWidth="1"/>
    <col min="23" max="23" width="1.6640625" customWidth="1"/>
    <col min="24" max="24" width="1.1640625" customWidth="1"/>
    <col min="25" max="25" width="1.33203125" customWidth="1"/>
    <col min="33" max="33" width="8.83203125" customWidth="1"/>
  </cols>
  <sheetData>
    <row r="1" spans="2:26" ht="12.95" customHeight="1" x14ac:dyDescent="0.2">
      <c r="B1" s="3" t="s">
        <v>470</v>
      </c>
    </row>
    <row r="2" spans="2:26" ht="12.95" customHeight="1" x14ac:dyDescent="0.2">
      <c r="B2" s="3" t="s">
        <v>471</v>
      </c>
    </row>
    <row r="3" spans="2:26" ht="12.95" customHeight="1" x14ac:dyDescent="0.2">
      <c r="B3" s="27" t="s">
        <v>472</v>
      </c>
      <c r="C3" s="1479"/>
      <c r="D3" s="1465"/>
      <c r="E3" s="318" t="s">
        <v>473</v>
      </c>
      <c r="F3" s="1566" t="s">
        <v>474</v>
      </c>
      <c r="G3" s="1566"/>
    </row>
    <row r="4" spans="2:26" ht="7.5" customHeight="1" x14ac:dyDescent="0.2">
      <c r="B4" s="1334"/>
      <c r="C4" s="1335"/>
      <c r="D4" s="1335"/>
      <c r="E4" s="1335"/>
      <c r="F4" s="1462"/>
      <c r="G4" s="1462"/>
    </row>
    <row r="5" spans="2:26" ht="12.95" customHeight="1" x14ac:dyDescent="0.2">
      <c r="B5" s="58" t="s">
        <v>475</v>
      </c>
      <c r="C5" s="1479" t="s">
        <v>546</v>
      </c>
      <c r="D5" s="1465"/>
      <c r="E5" s="28" t="s">
        <v>476</v>
      </c>
      <c r="F5" s="1477" t="s">
        <v>474</v>
      </c>
      <c r="G5" s="1478"/>
    </row>
    <row r="6" spans="2:26" ht="12.95" customHeight="1" x14ac:dyDescent="0.2">
      <c r="B6" s="39"/>
      <c r="C6" s="1561" t="s">
        <v>477</v>
      </c>
      <c r="D6" s="1562"/>
      <c r="E6" s="39"/>
      <c r="F6" s="1334"/>
      <c r="G6" s="1336"/>
      <c r="H6" s="39"/>
      <c r="I6" s="59" t="s">
        <v>478</v>
      </c>
      <c r="J6" s="39"/>
      <c r="K6" s="39"/>
      <c r="L6" s="1490" t="s">
        <v>479</v>
      </c>
      <c r="M6" s="1491"/>
      <c r="N6" s="39"/>
      <c r="O6" s="39"/>
      <c r="P6" s="59" t="s">
        <v>480</v>
      </c>
      <c r="Q6" s="39"/>
      <c r="R6" s="39"/>
      <c r="S6" s="1490" t="s">
        <v>481</v>
      </c>
      <c r="T6" s="1491"/>
      <c r="U6" s="1540" t="s">
        <v>482</v>
      </c>
      <c r="V6" s="1541"/>
      <c r="W6" s="1541"/>
      <c r="X6" s="1542"/>
      <c r="Y6" s="1532" t="s">
        <v>483</v>
      </c>
    </row>
    <row r="7" spans="2:26" ht="39" customHeight="1" x14ac:dyDescent="0.2">
      <c r="B7" s="61" t="s">
        <v>484</v>
      </c>
      <c r="C7" s="1534" t="s">
        <v>485</v>
      </c>
      <c r="D7" s="1535"/>
      <c r="E7" s="60" t="s">
        <v>486</v>
      </c>
      <c r="F7" s="1490" t="s">
        <v>487</v>
      </c>
      <c r="G7" s="1491"/>
      <c r="H7" s="28" t="s">
        <v>488</v>
      </c>
      <c r="I7" s="61" t="s">
        <v>489</v>
      </c>
      <c r="J7" s="59" t="s">
        <v>490</v>
      </c>
      <c r="K7" s="28" t="s">
        <v>491</v>
      </c>
      <c r="L7" s="1490" t="s">
        <v>492</v>
      </c>
      <c r="M7" s="1491"/>
      <c r="N7" s="28" t="s">
        <v>493</v>
      </c>
      <c r="O7" s="28" t="s">
        <v>494</v>
      </c>
      <c r="P7" s="28" t="s">
        <v>495</v>
      </c>
      <c r="Q7" s="59" t="s">
        <v>496</v>
      </c>
      <c r="R7" s="59" t="s">
        <v>497</v>
      </c>
      <c r="S7" s="1320"/>
      <c r="T7" s="1322"/>
      <c r="U7" s="1536" t="s">
        <v>499</v>
      </c>
      <c r="V7" s="1537"/>
      <c r="W7" s="62" t="s">
        <v>500</v>
      </c>
      <c r="X7" s="62" t="s">
        <v>501</v>
      </c>
      <c r="Y7" s="1533"/>
    </row>
    <row r="8" spans="2:26" ht="10.5" customHeight="1" x14ac:dyDescent="0.2">
      <c r="B8" s="95">
        <v>600</v>
      </c>
      <c r="C8" s="1495" t="s">
        <v>563</v>
      </c>
      <c r="D8" s="1496"/>
      <c r="E8" s="123" t="s">
        <v>569</v>
      </c>
      <c r="F8" s="1543">
        <v>39</v>
      </c>
      <c r="G8" s="1544"/>
      <c r="H8" s="256">
        <f>'Table 7'!D44</f>
        <v>28591</v>
      </c>
      <c r="I8" s="196">
        <f>H8/F8</f>
        <v>733.10256410256409</v>
      </c>
      <c r="J8" s="253">
        <v>47</v>
      </c>
      <c r="K8" s="382">
        <f>'Table 7'!G44</f>
        <v>33240</v>
      </c>
      <c r="L8" s="1547">
        <f t="shared" ref="L8:L14" si="0">K8/J8</f>
        <v>707.23404255319144</v>
      </c>
      <c r="M8" s="1548"/>
      <c r="N8" s="253">
        <v>47</v>
      </c>
      <c r="O8" s="382">
        <f>'Table 7'!H44</f>
        <v>35529</v>
      </c>
      <c r="P8" s="704">
        <f>O8/N8</f>
        <v>755.936170212766</v>
      </c>
      <c r="Q8" s="253">
        <v>44</v>
      </c>
      <c r="R8" s="257">
        <f>'Table 7'!J44</f>
        <v>34433</v>
      </c>
      <c r="S8" s="1521">
        <f>R8/Q8</f>
        <v>782.56818181818187</v>
      </c>
      <c r="T8" s="1522"/>
      <c r="U8" s="1538"/>
      <c r="V8" s="1539"/>
      <c r="W8" s="65"/>
      <c r="X8" s="66"/>
      <c r="Y8" s="67"/>
    </row>
    <row r="9" spans="2:26" ht="11.25" customHeight="1" x14ac:dyDescent="0.2">
      <c r="B9" s="95">
        <v>601</v>
      </c>
      <c r="C9" s="1456" t="s">
        <v>564</v>
      </c>
      <c r="D9" s="1520"/>
      <c r="E9" s="123" t="s">
        <v>569</v>
      </c>
      <c r="F9" s="1543">
        <v>39</v>
      </c>
      <c r="G9" s="1544"/>
      <c r="H9" s="256">
        <f>'Table 7'!D45</f>
        <v>4783</v>
      </c>
      <c r="I9" s="196">
        <f>H9/F9</f>
        <v>122.64102564102564</v>
      </c>
      <c r="J9" s="253">
        <v>47</v>
      </c>
      <c r="K9" s="382">
        <f>'Table 7'!G45</f>
        <v>5600</v>
      </c>
      <c r="L9" s="1547">
        <f t="shared" si="0"/>
        <v>119.14893617021276</v>
      </c>
      <c r="M9" s="1548"/>
      <c r="N9" s="253">
        <v>47</v>
      </c>
      <c r="O9" s="382">
        <f>'Table 7'!H45</f>
        <v>5960</v>
      </c>
      <c r="P9" s="704">
        <f t="shared" ref="P9:P13" si="1">O9/N9</f>
        <v>126.80851063829788</v>
      </c>
      <c r="Q9" s="253">
        <v>44</v>
      </c>
      <c r="R9" s="257">
        <f>'Table 7'!J45</f>
        <v>5743</v>
      </c>
      <c r="S9" s="1521">
        <f t="shared" ref="S9:S31" si="2">R9/Q9</f>
        <v>130.52272727272728</v>
      </c>
      <c r="T9" s="1522"/>
      <c r="U9" s="250"/>
      <c r="V9" s="251"/>
      <c r="W9" s="65"/>
      <c r="X9" s="66"/>
      <c r="Y9" s="67"/>
    </row>
    <row r="10" spans="2:26" ht="12.95" customHeight="1" x14ac:dyDescent="0.2">
      <c r="B10" s="395">
        <v>6020100</v>
      </c>
      <c r="C10" s="1447" t="s">
        <v>553</v>
      </c>
      <c r="D10" s="1497"/>
      <c r="E10" s="123"/>
      <c r="F10" s="1543">
        <v>39</v>
      </c>
      <c r="G10" s="1544"/>
      <c r="H10" s="257">
        <f>R10</f>
        <v>200</v>
      </c>
      <c r="I10" s="196">
        <f>H10/F10</f>
        <v>5.1282051282051286</v>
      </c>
      <c r="J10" s="253">
        <v>47</v>
      </c>
      <c r="K10" s="382">
        <v>200</v>
      </c>
      <c r="L10" s="1547">
        <f t="shared" si="0"/>
        <v>4.2553191489361701</v>
      </c>
      <c r="M10" s="1548"/>
      <c r="N10" s="253">
        <v>47</v>
      </c>
      <c r="O10" s="382">
        <v>200</v>
      </c>
      <c r="P10" s="704">
        <f t="shared" si="1"/>
        <v>4.2553191489361701</v>
      </c>
      <c r="Q10" s="253">
        <v>44</v>
      </c>
      <c r="R10" s="257">
        <v>200</v>
      </c>
      <c r="S10" s="1521">
        <f t="shared" si="2"/>
        <v>4.5454545454545459</v>
      </c>
      <c r="T10" s="1522"/>
      <c r="U10" s="385"/>
      <c r="V10" s="386"/>
      <c r="W10" s="65"/>
      <c r="X10" s="66"/>
      <c r="Y10" s="67"/>
    </row>
    <row r="11" spans="2:26" ht="12.95" customHeight="1" x14ac:dyDescent="0.2">
      <c r="B11" s="395">
        <v>6020200</v>
      </c>
      <c r="C11" s="1447" t="s">
        <v>716</v>
      </c>
      <c r="D11" s="1497"/>
      <c r="E11" s="123"/>
      <c r="F11" s="1543">
        <v>39</v>
      </c>
      <c r="G11" s="1544"/>
      <c r="H11" s="257">
        <f t="shared" ref="H11:H37" si="3">R11</f>
        <v>0</v>
      </c>
      <c r="I11" s="196">
        <f t="shared" ref="I11:I33" si="4">H11/F11</f>
        <v>0</v>
      </c>
      <c r="J11" s="253">
        <v>47</v>
      </c>
      <c r="K11" s="382">
        <v>50</v>
      </c>
      <c r="L11" s="1547">
        <f t="shared" si="0"/>
        <v>1.0638297872340425</v>
      </c>
      <c r="M11" s="1548"/>
      <c r="N11" s="253">
        <v>47</v>
      </c>
      <c r="O11" s="382"/>
      <c r="P11" s="704">
        <f t="shared" si="1"/>
        <v>0</v>
      </c>
      <c r="Q11" s="253">
        <v>44</v>
      </c>
      <c r="R11" s="257">
        <v>0</v>
      </c>
      <c r="S11" s="1521">
        <f t="shared" si="2"/>
        <v>0</v>
      </c>
      <c r="T11" s="1522"/>
      <c r="U11" s="385"/>
      <c r="V11" s="386"/>
      <c r="W11" s="65"/>
      <c r="X11" s="66"/>
      <c r="Y11" s="67"/>
    </row>
    <row r="12" spans="2:26" ht="12.95" customHeight="1" x14ac:dyDescent="0.2">
      <c r="B12" s="395">
        <v>6020500</v>
      </c>
      <c r="C12" s="1447" t="s">
        <v>1040</v>
      </c>
      <c r="D12" s="1497"/>
      <c r="E12" s="123"/>
      <c r="F12" s="1543">
        <v>39</v>
      </c>
      <c r="G12" s="1544"/>
      <c r="H12" s="257">
        <f t="shared" si="3"/>
        <v>0</v>
      </c>
      <c r="I12" s="196">
        <f t="shared" si="4"/>
        <v>0</v>
      </c>
      <c r="J12" s="253">
        <v>47</v>
      </c>
      <c r="K12" s="382">
        <v>50</v>
      </c>
      <c r="L12" s="1547">
        <f t="shared" si="0"/>
        <v>1.0638297872340425</v>
      </c>
      <c r="M12" s="1548"/>
      <c r="N12" s="253">
        <v>47</v>
      </c>
      <c r="O12" s="382"/>
      <c r="P12" s="704">
        <f t="shared" si="1"/>
        <v>0</v>
      </c>
      <c r="Q12" s="253">
        <v>44</v>
      </c>
      <c r="R12" s="257">
        <v>0</v>
      </c>
      <c r="S12" s="923"/>
      <c r="T12" s="924"/>
      <c r="U12" s="925"/>
      <c r="V12" s="926"/>
      <c r="W12" s="65"/>
      <c r="X12" s="66"/>
      <c r="Y12" s="67"/>
    </row>
    <row r="13" spans="2:26" ht="12.95" customHeight="1" x14ac:dyDescent="0.2">
      <c r="B13" s="395">
        <v>6021099</v>
      </c>
      <c r="C13" s="1447" t="s">
        <v>1156</v>
      </c>
      <c r="D13" s="1497"/>
      <c r="E13" s="123"/>
      <c r="F13" s="1173">
        <v>39</v>
      </c>
      <c r="G13" s="1174"/>
      <c r="H13" s="257"/>
      <c r="I13" s="196"/>
      <c r="J13" s="253">
        <v>47</v>
      </c>
      <c r="K13" s="382"/>
      <c r="L13" s="1171"/>
      <c r="M13" s="1172"/>
      <c r="N13" s="253">
        <v>47</v>
      </c>
      <c r="O13" s="382">
        <v>2400</v>
      </c>
      <c r="P13" s="704">
        <f t="shared" si="1"/>
        <v>51.063829787234042</v>
      </c>
      <c r="Q13" s="253">
        <v>44</v>
      </c>
      <c r="R13" s="257">
        <v>2400</v>
      </c>
      <c r="S13" s="1175"/>
      <c r="T13" s="1176"/>
      <c r="U13" s="1177"/>
      <c r="V13" s="1178"/>
      <c r="W13" s="65"/>
      <c r="X13" s="66"/>
      <c r="Y13" s="67"/>
    </row>
    <row r="14" spans="2:26" ht="12.95" customHeight="1" x14ac:dyDescent="0.2">
      <c r="B14" s="182">
        <v>6022001</v>
      </c>
      <c r="C14" s="1510" t="s">
        <v>554</v>
      </c>
      <c r="D14" s="1511"/>
      <c r="E14" s="63"/>
      <c r="F14" s="1543">
        <v>39</v>
      </c>
      <c r="G14" s="1544"/>
      <c r="H14" s="257">
        <f t="shared" si="3"/>
        <v>1114</v>
      </c>
      <c r="I14" s="196">
        <f t="shared" si="4"/>
        <v>28.564102564102566</v>
      </c>
      <c r="J14" s="253">
        <v>47</v>
      </c>
      <c r="K14" s="382">
        <v>500</v>
      </c>
      <c r="L14" s="703">
        <f t="shared" si="0"/>
        <v>10.638297872340425</v>
      </c>
      <c r="M14" s="243"/>
      <c r="N14" s="253">
        <v>47</v>
      </c>
      <c r="O14" s="382">
        <v>1114</v>
      </c>
      <c r="P14" s="705">
        <f>O14/N14</f>
        <v>23.702127659574469</v>
      </c>
      <c r="Q14" s="253">
        <v>44</v>
      </c>
      <c r="R14" s="256">
        <v>1114</v>
      </c>
      <c r="S14" s="1521">
        <f t="shared" si="2"/>
        <v>25.318181818181817</v>
      </c>
      <c r="T14" s="1522"/>
      <c r="U14" s="250"/>
      <c r="V14" s="251"/>
      <c r="W14" s="65"/>
      <c r="X14" s="66"/>
      <c r="Y14" s="67"/>
    </row>
    <row r="15" spans="2:26" ht="12.95" customHeight="1" x14ac:dyDescent="0.2">
      <c r="B15" s="182">
        <v>6022002</v>
      </c>
      <c r="C15" s="1510" t="s">
        <v>555</v>
      </c>
      <c r="D15" s="1511"/>
      <c r="E15" s="63"/>
      <c r="F15" s="1543">
        <v>39</v>
      </c>
      <c r="G15" s="1544"/>
      <c r="H15" s="257">
        <f t="shared" si="3"/>
        <v>76</v>
      </c>
      <c r="I15" s="196">
        <f t="shared" si="4"/>
        <v>1.9487179487179487</v>
      </c>
      <c r="J15" s="253">
        <v>47</v>
      </c>
      <c r="K15" s="382">
        <v>350</v>
      </c>
      <c r="L15" s="703">
        <f t="shared" ref="L15:L33" si="5">K15/J15</f>
        <v>7.4468085106382977</v>
      </c>
      <c r="M15" s="243"/>
      <c r="N15" s="253">
        <v>47</v>
      </c>
      <c r="O15" s="382">
        <v>76</v>
      </c>
      <c r="P15" s="705">
        <f t="shared" ref="P15:P31" si="6">O15/N15</f>
        <v>1.6170212765957446</v>
      </c>
      <c r="Q15" s="253">
        <v>44</v>
      </c>
      <c r="R15" s="256">
        <v>76</v>
      </c>
      <c r="S15" s="1521">
        <f t="shared" si="2"/>
        <v>1.7272727272727273</v>
      </c>
      <c r="T15" s="1522"/>
      <c r="U15" s="250"/>
      <c r="V15" s="251"/>
      <c r="W15" s="65"/>
      <c r="X15" s="66"/>
      <c r="Y15" s="67"/>
      <c r="Z15" s="102" t="s">
        <v>598</v>
      </c>
    </row>
    <row r="16" spans="2:26" ht="12.95" customHeight="1" x14ac:dyDescent="0.2">
      <c r="B16" s="182">
        <v>6022003</v>
      </c>
      <c r="C16" s="1510" t="s">
        <v>556</v>
      </c>
      <c r="D16" s="1511"/>
      <c r="E16" s="63"/>
      <c r="F16" s="1543">
        <v>39</v>
      </c>
      <c r="G16" s="1544"/>
      <c r="H16" s="257">
        <f t="shared" si="3"/>
        <v>578</v>
      </c>
      <c r="I16" s="196">
        <f t="shared" si="4"/>
        <v>14.820512820512821</v>
      </c>
      <c r="J16" s="253">
        <v>47</v>
      </c>
      <c r="K16" s="382">
        <v>900</v>
      </c>
      <c r="L16" s="703">
        <f t="shared" si="5"/>
        <v>19.148936170212767</v>
      </c>
      <c r="M16" s="243"/>
      <c r="N16" s="253">
        <v>47</v>
      </c>
      <c r="O16" s="382">
        <v>578</v>
      </c>
      <c r="P16" s="705">
        <f t="shared" si="6"/>
        <v>12.297872340425531</v>
      </c>
      <c r="Q16" s="253">
        <v>44</v>
      </c>
      <c r="R16" s="256">
        <v>578</v>
      </c>
      <c r="S16" s="1521">
        <f t="shared" si="2"/>
        <v>13.136363636363637</v>
      </c>
      <c r="T16" s="1522"/>
      <c r="U16" s="250"/>
      <c r="V16" s="251"/>
      <c r="W16" s="65"/>
      <c r="X16" s="66"/>
      <c r="Y16" s="67"/>
    </row>
    <row r="17" spans="2:31" ht="12.95" customHeight="1" x14ac:dyDescent="0.2">
      <c r="B17" s="182">
        <v>6022004</v>
      </c>
      <c r="C17" s="1510" t="s">
        <v>557</v>
      </c>
      <c r="D17" s="1511"/>
      <c r="E17" s="63"/>
      <c r="F17" s="1543">
        <v>39</v>
      </c>
      <c r="G17" s="1544"/>
      <c r="H17" s="257">
        <f t="shared" si="3"/>
        <v>50</v>
      </c>
      <c r="I17" s="196">
        <f t="shared" si="4"/>
        <v>1.2820512820512822</v>
      </c>
      <c r="J17" s="253">
        <v>47</v>
      </c>
      <c r="K17" s="382">
        <v>520</v>
      </c>
      <c r="L17" s="703">
        <f t="shared" si="5"/>
        <v>11.063829787234043</v>
      </c>
      <c r="M17" s="243"/>
      <c r="N17" s="253">
        <v>47</v>
      </c>
      <c r="O17" s="382">
        <v>50</v>
      </c>
      <c r="P17" s="705">
        <f t="shared" si="6"/>
        <v>1.0638297872340425</v>
      </c>
      <c r="Q17" s="253">
        <v>44</v>
      </c>
      <c r="R17" s="256">
        <v>50</v>
      </c>
      <c r="S17" s="1521">
        <f t="shared" si="2"/>
        <v>1.1363636363636365</v>
      </c>
      <c r="T17" s="1522"/>
      <c r="U17" s="250"/>
      <c r="V17" s="251"/>
      <c r="W17" s="65"/>
      <c r="X17" s="66"/>
      <c r="Y17" s="67"/>
      <c r="AC17" s="187"/>
      <c r="AE17" s="187"/>
    </row>
    <row r="18" spans="2:31" ht="12.95" customHeight="1" x14ac:dyDescent="0.2">
      <c r="B18" s="182">
        <v>6022005</v>
      </c>
      <c r="C18" s="1550" t="s">
        <v>671</v>
      </c>
      <c r="D18" s="1565"/>
      <c r="E18" s="63"/>
      <c r="F18" s="1543">
        <v>39</v>
      </c>
      <c r="G18" s="1544"/>
      <c r="H18" s="257">
        <f t="shared" si="3"/>
        <v>1000</v>
      </c>
      <c r="I18" s="196">
        <f t="shared" si="4"/>
        <v>25.641025641025642</v>
      </c>
      <c r="J18" s="253">
        <v>47</v>
      </c>
      <c r="K18" s="382">
        <v>1050</v>
      </c>
      <c r="L18" s="703">
        <f t="shared" si="5"/>
        <v>22.340425531914892</v>
      </c>
      <c r="M18" s="243"/>
      <c r="N18" s="253">
        <v>47</v>
      </c>
      <c r="O18" s="382">
        <v>1000</v>
      </c>
      <c r="P18" s="705">
        <f t="shared" si="6"/>
        <v>21.276595744680851</v>
      </c>
      <c r="Q18" s="253">
        <v>44</v>
      </c>
      <c r="R18" s="256">
        <v>1000</v>
      </c>
      <c r="S18" s="1521">
        <f t="shared" si="2"/>
        <v>22.727272727272727</v>
      </c>
      <c r="T18" s="1522"/>
      <c r="U18" s="250"/>
      <c r="V18" s="251"/>
      <c r="W18" s="65"/>
      <c r="X18" s="66"/>
      <c r="Y18" s="67"/>
      <c r="AA18" s="187"/>
      <c r="AC18" s="187"/>
    </row>
    <row r="19" spans="2:31" ht="12.95" customHeight="1" x14ac:dyDescent="0.2">
      <c r="B19" s="182">
        <v>6022099</v>
      </c>
      <c r="C19" s="1510" t="s">
        <v>558</v>
      </c>
      <c r="D19" s="1511"/>
      <c r="E19" s="63"/>
      <c r="F19" s="1543">
        <v>39</v>
      </c>
      <c r="G19" s="1544"/>
      <c r="H19" s="257">
        <f t="shared" si="3"/>
        <v>945</v>
      </c>
      <c r="I19" s="196">
        <f t="shared" si="4"/>
        <v>24.23076923076923</v>
      </c>
      <c r="J19" s="253">
        <v>47</v>
      </c>
      <c r="K19" s="382">
        <v>1000</v>
      </c>
      <c r="L19" s="703">
        <f t="shared" si="5"/>
        <v>21.276595744680851</v>
      </c>
      <c r="M19" s="243"/>
      <c r="N19" s="253">
        <v>47</v>
      </c>
      <c r="O19" s="382">
        <v>945</v>
      </c>
      <c r="P19" s="705">
        <f t="shared" si="6"/>
        <v>20.106382978723403</v>
      </c>
      <c r="Q19" s="253">
        <v>44</v>
      </c>
      <c r="R19" s="256">
        <v>945</v>
      </c>
      <c r="S19" s="1521">
        <f t="shared" si="2"/>
        <v>21.477272727272727</v>
      </c>
      <c r="T19" s="1522"/>
      <c r="U19" s="250"/>
      <c r="V19" s="251"/>
      <c r="W19" s="65"/>
      <c r="X19" s="66"/>
      <c r="Y19" s="67"/>
      <c r="AC19" s="187"/>
    </row>
    <row r="20" spans="2:31" ht="12.95" customHeight="1" x14ac:dyDescent="0.2">
      <c r="B20" s="182">
        <v>6023100</v>
      </c>
      <c r="C20" s="1550" t="s">
        <v>656</v>
      </c>
      <c r="D20" s="1565"/>
      <c r="E20" s="63"/>
      <c r="F20" s="1543">
        <v>39</v>
      </c>
      <c r="G20" s="1544"/>
      <c r="H20" s="257">
        <f t="shared" si="3"/>
        <v>4172</v>
      </c>
      <c r="I20" s="196">
        <f t="shared" si="4"/>
        <v>106.97435897435898</v>
      </c>
      <c r="J20" s="253">
        <v>47</v>
      </c>
      <c r="K20" s="382">
        <v>3400</v>
      </c>
      <c r="L20" s="703">
        <f t="shared" si="5"/>
        <v>72.340425531914889</v>
      </c>
      <c r="M20" s="243"/>
      <c r="N20" s="253">
        <v>47</v>
      </c>
      <c r="O20" s="382">
        <v>4172</v>
      </c>
      <c r="P20" s="705">
        <f t="shared" si="6"/>
        <v>88.765957446808514</v>
      </c>
      <c r="Q20" s="253">
        <v>44</v>
      </c>
      <c r="R20" s="256">
        <v>4172</v>
      </c>
      <c r="S20" s="1521">
        <f t="shared" si="2"/>
        <v>94.818181818181813</v>
      </c>
      <c r="T20" s="1522"/>
      <c r="U20" s="250"/>
      <c r="V20" s="251"/>
      <c r="W20" s="65"/>
      <c r="X20" s="66"/>
      <c r="Y20" s="67"/>
    </row>
    <row r="21" spans="2:31" ht="12.95" customHeight="1" x14ac:dyDescent="0.2">
      <c r="B21" s="182">
        <v>6023200</v>
      </c>
      <c r="C21" s="1510" t="s">
        <v>653</v>
      </c>
      <c r="D21" s="1511"/>
      <c r="E21" s="63"/>
      <c r="F21" s="1543">
        <v>39</v>
      </c>
      <c r="G21" s="1544"/>
      <c r="H21" s="257">
        <f t="shared" si="3"/>
        <v>145</v>
      </c>
      <c r="I21" s="196">
        <f t="shared" si="4"/>
        <v>3.7179487179487181</v>
      </c>
      <c r="J21" s="253">
        <v>47</v>
      </c>
      <c r="K21" s="382">
        <v>500</v>
      </c>
      <c r="L21" s="703">
        <f t="shared" si="5"/>
        <v>10.638297872340425</v>
      </c>
      <c r="M21" s="243"/>
      <c r="N21" s="253">
        <v>47</v>
      </c>
      <c r="O21" s="382">
        <v>145</v>
      </c>
      <c r="P21" s="705">
        <f t="shared" si="6"/>
        <v>3.0851063829787235</v>
      </c>
      <c r="Q21" s="253">
        <v>44</v>
      </c>
      <c r="R21" s="256">
        <v>145</v>
      </c>
      <c r="S21" s="1521">
        <f t="shared" si="2"/>
        <v>3.2954545454545454</v>
      </c>
      <c r="T21" s="1522"/>
      <c r="U21" s="250"/>
      <c r="V21" s="251"/>
      <c r="W21" s="65"/>
      <c r="X21" s="66"/>
      <c r="Y21" s="67"/>
    </row>
    <row r="22" spans="2:31" ht="12.95" customHeight="1" x14ac:dyDescent="0.2">
      <c r="B22" s="182">
        <v>6023300</v>
      </c>
      <c r="C22" s="1510" t="s">
        <v>559</v>
      </c>
      <c r="D22" s="1511"/>
      <c r="E22" s="63"/>
      <c r="F22" s="1543">
        <v>39</v>
      </c>
      <c r="G22" s="1544"/>
      <c r="H22" s="257">
        <f t="shared" si="3"/>
        <v>140</v>
      </c>
      <c r="I22" s="196">
        <f t="shared" si="4"/>
        <v>3.5897435897435899</v>
      </c>
      <c r="J22" s="253">
        <v>47</v>
      </c>
      <c r="K22" s="382">
        <v>100</v>
      </c>
      <c r="L22" s="703">
        <f t="shared" si="5"/>
        <v>2.1276595744680851</v>
      </c>
      <c r="M22" s="243"/>
      <c r="N22" s="253">
        <v>47</v>
      </c>
      <c r="O22" s="382">
        <v>140</v>
      </c>
      <c r="P22" s="705">
        <f t="shared" si="6"/>
        <v>2.978723404255319</v>
      </c>
      <c r="Q22" s="253">
        <v>44</v>
      </c>
      <c r="R22" s="256">
        <v>140</v>
      </c>
      <c r="S22" s="1521">
        <f t="shared" si="2"/>
        <v>3.1818181818181817</v>
      </c>
      <c r="T22" s="1522"/>
      <c r="U22" s="250"/>
      <c r="V22" s="251"/>
      <c r="W22" s="65"/>
      <c r="X22" s="66"/>
      <c r="Y22" s="67"/>
      <c r="AD22" s="187"/>
    </row>
    <row r="23" spans="2:31" ht="12.95" customHeight="1" x14ac:dyDescent="0.2">
      <c r="B23" s="182">
        <v>6024100</v>
      </c>
      <c r="C23" s="1510" t="s">
        <v>560</v>
      </c>
      <c r="D23" s="1511"/>
      <c r="E23" s="63"/>
      <c r="F23" s="1543">
        <v>39</v>
      </c>
      <c r="G23" s="1544"/>
      <c r="H23" s="257">
        <f t="shared" si="3"/>
        <v>1968</v>
      </c>
      <c r="I23" s="196">
        <f t="shared" si="4"/>
        <v>50.46153846153846</v>
      </c>
      <c r="J23" s="253">
        <v>47</v>
      </c>
      <c r="K23" s="382">
        <v>1000</v>
      </c>
      <c r="L23" s="703">
        <f t="shared" si="5"/>
        <v>21.276595744680851</v>
      </c>
      <c r="M23" s="243"/>
      <c r="N23" s="253">
        <v>47</v>
      </c>
      <c r="O23" s="382">
        <v>1968</v>
      </c>
      <c r="P23" s="705">
        <f t="shared" si="6"/>
        <v>41.872340425531917</v>
      </c>
      <c r="Q23" s="253">
        <v>44</v>
      </c>
      <c r="R23" s="256">
        <v>1968</v>
      </c>
      <c r="S23" s="1521">
        <f t="shared" si="2"/>
        <v>44.727272727272727</v>
      </c>
      <c r="T23" s="1522"/>
      <c r="U23" s="250"/>
      <c r="V23" s="251"/>
      <c r="W23" s="65"/>
      <c r="X23" s="66"/>
      <c r="Y23" s="67"/>
    </row>
    <row r="24" spans="2:31" ht="12.95" customHeight="1" x14ac:dyDescent="0.2">
      <c r="B24" s="1164">
        <v>6025300</v>
      </c>
      <c r="C24" s="1510" t="s">
        <v>1157</v>
      </c>
      <c r="D24" s="1511"/>
      <c r="E24" s="63"/>
      <c r="F24" s="1173">
        <v>39</v>
      </c>
      <c r="G24" s="1174"/>
      <c r="H24" s="257">
        <f t="shared" si="3"/>
        <v>863</v>
      </c>
      <c r="I24" s="196"/>
      <c r="J24" s="253">
        <v>47</v>
      </c>
      <c r="K24" s="382"/>
      <c r="L24" s="703"/>
      <c r="M24" s="1169"/>
      <c r="N24" s="253">
        <v>47</v>
      </c>
      <c r="O24" s="382">
        <v>863</v>
      </c>
      <c r="P24" s="705">
        <f t="shared" si="6"/>
        <v>18.361702127659573</v>
      </c>
      <c r="Q24" s="253">
        <v>44</v>
      </c>
      <c r="R24" s="256">
        <v>863</v>
      </c>
      <c r="S24" s="1175"/>
      <c r="T24" s="1176"/>
      <c r="U24" s="1177"/>
      <c r="V24" s="1178"/>
      <c r="W24" s="65"/>
      <c r="X24" s="66"/>
      <c r="Y24" s="67"/>
      <c r="AB24" s="187"/>
    </row>
    <row r="25" spans="2:31" ht="12.95" customHeight="1" x14ac:dyDescent="0.2">
      <c r="B25" s="182">
        <v>6025600</v>
      </c>
      <c r="C25" s="1510" t="s">
        <v>655</v>
      </c>
      <c r="D25" s="1511"/>
      <c r="E25" s="63"/>
      <c r="F25" s="1543">
        <v>39</v>
      </c>
      <c r="G25" s="1544"/>
      <c r="H25" s="257">
        <f t="shared" si="3"/>
        <v>926</v>
      </c>
      <c r="I25" s="196">
        <f t="shared" si="4"/>
        <v>23.743589743589745</v>
      </c>
      <c r="J25" s="253">
        <v>47</v>
      </c>
      <c r="K25" s="382">
        <v>1000</v>
      </c>
      <c r="L25" s="703">
        <f t="shared" si="5"/>
        <v>21.276595744680851</v>
      </c>
      <c r="M25" s="243"/>
      <c r="N25" s="253">
        <v>47</v>
      </c>
      <c r="O25" s="382">
        <v>927</v>
      </c>
      <c r="P25" s="705">
        <f t="shared" si="6"/>
        <v>19.723404255319149</v>
      </c>
      <c r="Q25" s="253">
        <v>44</v>
      </c>
      <c r="R25" s="256">
        <v>926</v>
      </c>
      <c r="S25" s="1521">
        <f t="shared" si="2"/>
        <v>21.045454545454547</v>
      </c>
      <c r="T25" s="1522"/>
      <c r="U25" s="250"/>
      <c r="V25" s="251"/>
      <c r="W25" s="65"/>
      <c r="X25" s="66"/>
      <c r="Y25" s="67"/>
    </row>
    <row r="26" spans="2:31" ht="12.95" customHeight="1" x14ac:dyDescent="0.2">
      <c r="B26" s="1029">
        <v>6025800</v>
      </c>
      <c r="C26" s="1510" t="s">
        <v>1072</v>
      </c>
      <c r="D26" s="1511"/>
      <c r="E26" s="63"/>
      <c r="F26" s="1543">
        <v>39</v>
      </c>
      <c r="G26" s="1544"/>
      <c r="H26" s="257">
        <f t="shared" si="3"/>
        <v>0</v>
      </c>
      <c r="I26" s="196">
        <f t="shared" si="4"/>
        <v>0</v>
      </c>
      <c r="J26" s="253">
        <v>47</v>
      </c>
      <c r="K26" s="382"/>
      <c r="L26" s="703"/>
      <c r="M26" s="1030"/>
      <c r="N26" s="253">
        <v>47</v>
      </c>
      <c r="O26" s="382"/>
      <c r="P26" s="705">
        <f t="shared" si="6"/>
        <v>0</v>
      </c>
      <c r="Q26" s="253">
        <v>44</v>
      </c>
      <c r="R26" s="256"/>
      <c r="S26" s="1031"/>
      <c r="T26" s="1032"/>
      <c r="U26" s="1033"/>
      <c r="V26" s="1034"/>
      <c r="W26" s="65"/>
      <c r="X26" s="66"/>
      <c r="Y26" s="67"/>
    </row>
    <row r="27" spans="2:31" ht="12.95" customHeight="1" x14ac:dyDescent="0.2">
      <c r="B27" s="182">
        <v>6027400</v>
      </c>
      <c r="C27" s="1510" t="s">
        <v>677</v>
      </c>
      <c r="D27" s="1511"/>
      <c r="E27" s="63"/>
      <c r="F27" s="1543">
        <v>39</v>
      </c>
      <c r="G27" s="1544"/>
      <c r="H27" s="257">
        <f t="shared" si="3"/>
        <v>0</v>
      </c>
      <c r="I27" s="196">
        <f t="shared" si="4"/>
        <v>0</v>
      </c>
      <c r="J27" s="253">
        <v>47</v>
      </c>
      <c r="K27" s="382">
        <v>100</v>
      </c>
      <c r="L27" s="703">
        <f t="shared" si="5"/>
        <v>2.1276595744680851</v>
      </c>
      <c r="M27" s="243"/>
      <c r="N27" s="253">
        <v>47</v>
      </c>
      <c r="O27" s="382"/>
      <c r="P27" s="705">
        <f t="shared" si="6"/>
        <v>0</v>
      </c>
      <c r="Q27" s="253">
        <v>44</v>
      </c>
      <c r="R27" s="256"/>
      <c r="S27" s="1521">
        <f t="shared" si="2"/>
        <v>0</v>
      </c>
      <c r="T27" s="1522"/>
      <c r="U27" s="250"/>
      <c r="V27" s="251"/>
      <c r="W27" s="65"/>
      <c r="X27" s="66"/>
      <c r="Y27" s="67"/>
    </row>
    <row r="28" spans="2:31" ht="12.95" customHeight="1" x14ac:dyDescent="0.2">
      <c r="B28" s="687">
        <v>6029001</v>
      </c>
      <c r="C28" s="1510" t="s">
        <v>979</v>
      </c>
      <c r="D28" s="1511"/>
      <c r="E28" s="63"/>
      <c r="F28" s="1543">
        <v>39</v>
      </c>
      <c r="G28" s="1544"/>
      <c r="H28" s="257">
        <f t="shared" si="3"/>
        <v>63</v>
      </c>
      <c r="I28" s="196">
        <f t="shared" si="4"/>
        <v>1.6153846153846154</v>
      </c>
      <c r="J28" s="253">
        <v>47</v>
      </c>
      <c r="K28" s="382">
        <v>200</v>
      </c>
      <c r="L28" s="703">
        <f t="shared" si="5"/>
        <v>4.2553191489361701</v>
      </c>
      <c r="M28" s="688"/>
      <c r="N28" s="253">
        <v>47</v>
      </c>
      <c r="O28" s="382">
        <v>63</v>
      </c>
      <c r="P28" s="705">
        <f t="shared" si="6"/>
        <v>1.3404255319148937</v>
      </c>
      <c r="Q28" s="253">
        <v>44</v>
      </c>
      <c r="R28" s="256">
        <v>63</v>
      </c>
      <c r="S28" s="1521">
        <f t="shared" si="2"/>
        <v>1.4318181818181819</v>
      </c>
      <c r="T28" s="1522"/>
      <c r="U28" s="689"/>
      <c r="V28" s="690"/>
      <c r="W28" s="65"/>
      <c r="X28" s="66"/>
      <c r="Y28" s="67"/>
    </row>
    <row r="29" spans="2:31" ht="12.95" customHeight="1" x14ac:dyDescent="0.2">
      <c r="B29" s="918">
        <v>6029003</v>
      </c>
      <c r="C29" s="1510" t="s">
        <v>677</v>
      </c>
      <c r="D29" s="1511"/>
      <c r="E29" s="63"/>
      <c r="F29" s="1543">
        <v>39</v>
      </c>
      <c r="G29" s="1544"/>
      <c r="H29" s="257">
        <f t="shared" si="3"/>
        <v>0</v>
      </c>
      <c r="I29" s="196">
        <f t="shared" si="4"/>
        <v>0</v>
      </c>
      <c r="J29" s="253">
        <v>47</v>
      </c>
      <c r="K29" s="382"/>
      <c r="L29" s="703"/>
      <c r="M29" s="917"/>
      <c r="N29" s="253">
        <v>47</v>
      </c>
      <c r="O29" s="382"/>
      <c r="P29" s="705"/>
      <c r="Q29" s="253">
        <v>44</v>
      </c>
      <c r="R29" s="256"/>
      <c r="S29" s="915"/>
      <c r="T29" s="916"/>
      <c r="U29" s="919"/>
      <c r="V29" s="920"/>
      <c r="W29" s="65"/>
      <c r="X29" s="66"/>
      <c r="Y29" s="67"/>
    </row>
    <row r="30" spans="2:31" ht="12.95" customHeight="1" x14ac:dyDescent="0.2">
      <c r="B30" s="182">
        <v>6029006</v>
      </c>
      <c r="C30" s="1510" t="s">
        <v>562</v>
      </c>
      <c r="D30" s="1511"/>
      <c r="E30" s="63"/>
      <c r="F30" s="1543">
        <v>39</v>
      </c>
      <c r="G30" s="1544"/>
      <c r="H30" s="257">
        <f t="shared" si="3"/>
        <v>4034</v>
      </c>
      <c r="I30" s="196">
        <f t="shared" si="4"/>
        <v>103.43589743589743</v>
      </c>
      <c r="J30" s="253">
        <v>47</v>
      </c>
      <c r="K30" s="382">
        <v>830</v>
      </c>
      <c r="L30" s="703">
        <f t="shared" si="5"/>
        <v>17.659574468085108</v>
      </c>
      <c r="M30" s="243"/>
      <c r="N30" s="253">
        <v>47</v>
      </c>
      <c r="O30" s="382">
        <v>4034</v>
      </c>
      <c r="P30" s="705">
        <f t="shared" si="6"/>
        <v>85.829787234042556</v>
      </c>
      <c r="Q30" s="253">
        <v>44</v>
      </c>
      <c r="R30" s="256">
        <v>4034</v>
      </c>
      <c r="S30" s="1521">
        <f t="shared" si="2"/>
        <v>91.681818181818187</v>
      </c>
      <c r="T30" s="1522"/>
      <c r="U30" s="250"/>
      <c r="V30" s="251"/>
      <c r="W30" s="65"/>
      <c r="X30" s="66"/>
      <c r="Y30" s="67"/>
    </row>
    <row r="31" spans="2:31" ht="12.95" customHeight="1" x14ac:dyDescent="0.2">
      <c r="B31" s="182">
        <v>6029099</v>
      </c>
      <c r="C31" s="1510" t="s">
        <v>666</v>
      </c>
      <c r="D31" s="1511"/>
      <c r="E31" s="63"/>
      <c r="F31" s="1543">
        <v>39</v>
      </c>
      <c r="G31" s="1544"/>
      <c r="H31" s="257">
        <f t="shared" si="3"/>
        <v>406</v>
      </c>
      <c r="I31" s="196">
        <f t="shared" si="4"/>
        <v>10.410256410256411</v>
      </c>
      <c r="J31" s="253">
        <v>47</v>
      </c>
      <c r="K31" s="382">
        <v>550</v>
      </c>
      <c r="L31" s="703">
        <f t="shared" si="5"/>
        <v>11.702127659574469</v>
      </c>
      <c r="M31" s="243"/>
      <c r="N31" s="253">
        <v>47</v>
      </c>
      <c r="O31" s="382">
        <v>406</v>
      </c>
      <c r="P31" s="705">
        <f t="shared" si="6"/>
        <v>8.6382978723404253</v>
      </c>
      <c r="Q31" s="253">
        <v>44</v>
      </c>
      <c r="R31" s="256">
        <v>406</v>
      </c>
      <c r="S31" s="1521">
        <f t="shared" si="2"/>
        <v>9.2272727272727266</v>
      </c>
      <c r="T31" s="1522"/>
      <c r="U31" s="250"/>
      <c r="V31" s="251"/>
      <c r="W31" s="65"/>
      <c r="X31" s="66"/>
      <c r="Y31" s="67"/>
    </row>
    <row r="32" spans="2:31" ht="12.95" customHeight="1" x14ac:dyDescent="0.2">
      <c r="B32" s="396">
        <v>6041100</v>
      </c>
      <c r="C32" s="1563" t="s">
        <v>733</v>
      </c>
      <c r="D32" s="1564"/>
      <c r="E32" s="63"/>
      <c r="F32" s="1543">
        <v>39</v>
      </c>
      <c r="G32" s="1544"/>
      <c r="H32" s="257">
        <f t="shared" si="3"/>
        <v>930</v>
      </c>
      <c r="I32" s="196">
        <f t="shared" si="4"/>
        <v>23.846153846153847</v>
      </c>
      <c r="J32" s="253">
        <v>47</v>
      </c>
      <c r="K32" s="382">
        <v>200</v>
      </c>
      <c r="L32" s="703">
        <f t="shared" si="5"/>
        <v>4.2553191489361701</v>
      </c>
      <c r="M32" s="420"/>
      <c r="N32" s="253">
        <v>47</v>
      </c>
      <c r="O32" s="382">
        <v>930</v>
      </c>
      <c r="P32" s="705"/>
      <c r="Q32" s="253">
        <v>44</v>
      </c>
      <c r="R32" s="256">
        <v>930</v>
      </c>
      <c r="S32" s="151"/>
      <c r="T32" s="159"/>
      <c r="U32" s="416"/>
      <c r="V32" s="417"/>
      <c r="W32" s="65"/>
      <c r="X32" s="66"/>
      <c r="Y32" s="67"/>
    </row>
    <row r="33" spans="2:27" ht="12.95" customHeight="1" x14ac:dyDescent="0.2">
      <c r="B33" s="396">
        <v>6061041</v>
      </c>
      <c r="C33" s="1444" t="s">
        <v>1073</v>
      </c>
      <c r="D33" s="1445"/>
      <c r="E33" s="63"/>
      <c r="F33" s="1543">
        <v>39</v>
      </c>
      <c r="G33" s="1544"/>
      <c r="H33" s="257">
        <f t="shared" si="3"/>
        <v>0</v>
      </c>
      <c r="I33" s="196">
        <f t="shared" si="4"/>
        <v>0</v>
      </c>
      <c r="J33" s="253">
        <v>47</v>
      </c>
      <c r="K33" s="256"/>
      <c r="L33" s="703">
        <f t="shared" si="5"/>
        <v>0</v>
      </c>
      <c r="M33" s="792"/>
      <c r="N33" s="253">
        <v>47</v>
      </c>
      <c r="O33" s="256"/>
      <c r="P33" s="65"/>
      <c r="Q33" s="253">
        <v>44</v>
      </c>
      <c r="R33" s="256"/>
      <c r="S33" s="151"/>
      <c r="T33" s="159"/>
      <c r="U33" s="796"/>
      <c r="V33" s="797"/>
      <c r="W33" s="65"/>
      <c r="X33" s="66"/>
      <c r="Y33" s="67"/>
    </row>
    <row r="34" spans="2:27" ht="12.95" customHeight="1" x14ac:dyDescent="0.2">
      <c r="B34" s="396">
        <v>6091100</v>
      </c>
      <c r="C34" s="1444" t="s">
        <v>1003</v>
      </c>
      <c r="D34" s="1445"/>
      <c r="E34" s="63"/>
      <c r="F34" s="794"/>
      <c r="G34" s="795"/>
      <c r="H34" s="257">
        <f t="shared" si="3"/>
        <v>0</v>
      </c>
      <c r="I34" s="196"/>
      <c r="J34" s="63"/>
      <c r="K34" s="256">
        <v>4000</v>
      </c>
      <c r="L34" s="703"/>
      <c r="M34" s="792"/>
      <c r="N34" s="253"/>
      <c r="O34" s="256">
        <v>2236</v>
      </c>
      <c r="P34" s="65"/>
      <c r="Q34" s="253"/>
      <c r="R34" s="256"/>
      <c r="S34" s="151"/>
      <c r="T34" s="159"/>
      <c r="U34" s="796"/>
      <c r="V34" s="797"/>
      <c r="W34" s="65"/>
      <c r="X34" s="66"/>
      <c r="Y34" s="67"/>
    </row>
    <row r="35" spans="2:27" ht="10.5" customHeight="1" x14ac:dyDescent="0.2">
      <c r="B35" s="414">
        <v>231</v>
      </c>
      <c r="C35" s="1444" t="s">
        <v>1041</v>
      </c>
      <c r="D35" s="1445"/>
      <c r="E35" s="63"/>
      <c r="F35" s="254"/>
      <c r="G35" s="255"/>
      <c r="H35" s="257">
        <f t="shared" si="3"/>
        <v>0</v>
      </c>
      <c r="I35" s="196"/>
      <c r="J35" s="63"/>
      <c r="K35" s="253"/>
      <c r="L35" s="192"/>
      <c r="M35" s="388"/>
      <c r="N35" s="253"/>
      <c r="O35" s="256">
        <v>795</v>
      </c>
      <c r="P35" s="65"/>
      <c r="Q35" s="253"/>
      <c r="R35" s="256"/>
      <c r="S35" s="151"/>
      <c r="T35" s="159"/>
      <c r="U35" s="385"/>
      <c r="V35" s="386"/>
      <c r="W35" s="65"/>
      <c r="X35" s="66"/>
      <c r="Y35" s="67"/>
    </row>
    <row r="36" spans="2:27" ht="12" customHeight="1" x14ac:dyDescent="0.2">
      <c r="B36" s="265">
        <v>2314320</v>
      </c>
      <c r="C36" s="1545" t="s">
        <v>731</v>
      </c>
      <c r="D36" s="1546"/>
      <c r="E36" s="63"/>
      <c r="F36" s="254"/>
      <c r="G36" s="255"/>
      <c r="H36" s="257">
        <f t="shared" si="3"/>
        <v>1500</v>
      </c>
      <c r="I36" s="196"/>
      <c r="J36" s="63"/>
      <c r="K36" s="256">
        <v>2200</v>
      </c>
      <c r="L36" s="192"/>
      <c r="M36" s="420"/>
      <c r="N36" s="253"/>
      <c r="O36" s="256">
        <v>4200</v>
      </c>
      <c r="P36" s="65"/>
      <c r="Q36" s="253"/>
      <c r="R36" s="256">
        <v>1500</v>
      </c>
      <c r="S36" s="151"/>
      <c r="T36" s="159"/>
      <c r="U36" s="416"/>
      <c r="V36" s="417"/>
      <c r="W36" s="65"/>
      <c r="X36" s="66"/>
      <c r="Y36" s="67"/>
      <c r="AA36" s="191"/>
    </row>
    <row r="37" spans="2:27" ht="12.95" customHeight="1" x14ac:dyDescent="0.2">
      <c r="B37" s="265">
        <v>231</v>
      </c>
      <c r="C37" s="1545" t="s">
        <v>1106</v>
      </c>
      <c r="D37" s="1546"/>
      <c r="E37" s="63"/>
      <c r="F37" s="756"/>
      <c r="G37" s="757"/>
      <c r="H37" s="257">
        <f t="shared" si="3"/>
        <v>693</v>
      </c>
      <c r="I37" s="196"/>
      <c r="J37" s="63"/>
      <c r="K37" s="256">
        <v>2000</v>
      </c>
      <c r="L37" s="192"/>
      <c r="M37" s="760"/>
      <c r="N37" s="253"/>
      <c r="O37" s="256">
        <v>700</v>
      </c>
      <c r="P37" s="65"/>
      <c r="Q37" s="253"/>
      <c r="R37" s="256">
        <v>693</v>
      </c>
      <c r="S37" s="151"/>
      <c r="T37" s="159"/>
      <c r="U37" s="758"/>
      <c r="V37" s="759"/>
      <c r="W37" s="65"/>
      <c r="X37" s="66"/>
      <c r="Y37" s="67"/>
    </row>
    <row r="38" spans="2:27" ht="12.95" customHeight="1" x14ac:dyDescent="0.2">
      <c r="B38" s="96"/>
      <c r="C38" s="1567" t="s">
        <v>565</v>
      </c>
      <c r="D38" s="1568"/>
      <c r="E38" s="97"/>
      <c r="F38" s="98"/>
      <c r="G38" s="99"/>
      <c r="H38" s="211">
        <f>SUM(H8:H36)</f>
        <v>52484</v>
      </c>
      <c r="I38" s="109"/>
      <c r="J38" s="109"/>
      <c r="K38" s="210">
        <f>SUM(K8:K37)</f>
        <v>59540</v>
      </c>
      <c r="L38" s="1502"/>
      <c r="M38" s="1503"/>
      <c r="N38" s="109"/>
      <c r="O38" s="210">
        <f>SUM(O8:O37)</f>
        <v>69431</v>
      </c>
      <c r="P38" s="109"/>
      <c r="Q38" s="109"/>
      <c r="R38" s="210">
        <f>SUM(R8:R37)</f>
        <v>62379</v>
      </c>
      <c r="S38" s="109"/>
      <c r="T38" s="109">
        <f>SUM(T9:T31)</f>
        <v>0</v>
      </c>
      <c r="U38" s="109">
        <f>SUM(U8:U31)</f>
        <v>0</v>
      </c>
      <c r="V38" s="109">
        <f>SUM(V8:V31)</f>
        <v>0</v>
      </c>
      <c r="W38" s="109">
        <f>SUM(W8:W31)</f>
        <v>0</v>
      </c>
      <c r="X38" s="109">
        <f>SUM(X8:X31)</f>
        <v>0</v>
      </c>
      <c r="Y38" s="109">
        <f>SUM(Y8:Y31)</f>
        <v>0</v>
      </c>
    </row>
    <row r="39" spans="2:27" ht="11.25" customHeight="1" x14ac:dyDescent="0.2">
      <c r="B39" s="1458"/>
      <c r="C39" s="1459"/>
      <c r="D39" s="1460"/>
      <c r="E39" s="1469" t="s">
        <v>502</v>
      </c>
      <c r="F39" s="1471"/>
      <c r="G39" s="1472"/>
      <c r="H39" s="1473"/>
      <c r="I39" s="68" t="s">
        <v>503</v>
      </c>
      <c r="J39" s="1442" t="s">
        <v>502</v>
      </c>
      <c r="K39" s="1471" t="s">
        <v>624</v>
      </c>
      <c r="L39" s="1472"/>
      <c r="M39" s="1473"/>
      <c r="O39" s="1186"/>
    </row>
    <row r="40" spans="2:27" ht="6" customHeight="1" x14ac:dyDescent="0.2">
      <c r="B40" s="1513" t="s">
        <v>504</v>
      </c>
      <c r="C40" s="1514"/>
      <c r="D40" s="1515"/>
      <c r="E40" s="1470"/>
      <c r="F40" s="1474"/>
      <c r="G40" s="1475"/>
      <c r="H40" s="1476"/>
      <c r="I40" s="1512" t="s">
        <v>505</v>
      </c>
      <c r="J40" s="1443"/>
      <c r="K40" s="1474"/>
      <c r="L40" s="1475"/>
      <c r="M40" s="1476"/>
    </row>
    <row r="41" spans="2:27" ht="6.75" customHeight="1" x14ac:dyDescent="0.2">
      <c r="B41" s="1513"/>
      <c r="C41" s="1514"/>
      <c r="D41" s="1515"/>
      <c r="E41" s="1469" t="s">
        <v>506</v>
      </c>
      <c r="F41" s="1501"/>
      <c r="G41" s="1472"/>
      <c r="H41" s="1473"/>
      <c r="I41" s="1512"/>
      <c r="J41" s="1442" t="s">
        <v>506</v>
      </c>
      <c r="K41" s="1501"/>
      <c r="L41" s="1472"/>
      <c r="M41" s="1473"/>
    </row>
    <row r="42" spans="2:27" ht="7.5" customHeight="1" x14ac:dyDescent="0.2">
      <c r="B42" s="1504" t="s">
        <v>507</v>
      </c>
      <c r="C42" s="1505"/>
      <c r="D42" s="1506"/>
      <c r="E42" s="1470"/>
      <c r="F42" s="1474"/>
      <c r="G42" s="1475"/>
      <c r="H42" s="1476"/>
      <c r="I42" s="1494" t="s">
        <v>508</v>
      </c>
      <c r="J42" s="1443"/>
      <c r="K42" s="1474"/>
      <c r="L42" s="1475"/>
      <c r="M42" s="1476"/>
    </row>
    <row r="43" spans="2:27" ht="9.75" customHeight="1" x14ac:dyDescent="0.2">
      <c r="B43" s="1504"/>
      <c r="C43" s="1505"/>
      <c r="D43" s="1506"/>
      <c r="E43" s="1469" t="s">
        <v>509</v>
      </c>
      <c r="F43" s="1482"/>
      <c r="G43" s="1483"/>
      <c r="H43" s="1484"/>
      <c r="I43" s="1494"/>
      <c r="J43" s="1442" t="s">
        <v>509</v>
      </c>
      <c r="K43" s="1482"/>
      <c r="L43" s="1483"/>
      <c r="M43" s="1484"/>
    </row>
    <row r="44" spans="2:27" ht="6" customHeight="1" x14ac:dyDescent="0.2">
      <c r="B44" s="1461"/>
      <c r="C44" s="1462"/>
      <c r="D44" s="1463"/>
      <c r="E44" s="1470"/>
      <c r="F44" s="1485"/>
      <c r="G44" s="1486"/>
      <c r="H44" s="1487"/>
      <c r="I44" s="69" t="s">
        <v>510</v>
      </c>
      <c r="J44" s="1443"/>
      <c r="K44" s="1485"/>
      <c r="L44" s="1486"/>
      <c r="M44" s="1487"/>
    </row>
    <row r="45" spans="2:27" ht="9" customHeight="1" x14ac:dyDescent="0.2">
      <c r="B45" s="742"/>
      <c r="C45" s="742"/>
      <c r="D45" s="142"/>
      <c r="E45" s="751"/>
      <c r="F45" s="313"/>
      <c r="G45" s="313"/>
      <c r="H45" s="313"/>
      <c r="I45" s="314"/>
      <c r="J45" s="315"/>
      <c r="K45" s="313"/>
      <c r="L45" s="313"/>
      <c r="M45" s="313"/>
      <c r="N45" s="191"/>
      <c r="O45" s="191"/>
    </row>
    <row r="49" spans="2:27" ht="13.5" customHeight="1" x14ac:dyDescent="0.2"/>
    <row r="55" spans="2:27" ht="16.5" x14ac:dyDescent="0.2">
      <c r="B55" s="27" t="s">
        <v>472</v>
      </c>
      <c r="C55" s="1479"/>
      <c r="D55" s="1465"/>
      <c r="E55" s="58" t="s">
        <v>473</v>
      </c>
      <c r="F55" s="1477" t="s">
        <v>474</v>
      </c>
      <c r="G55" s="1478"/>
    </row>
    <row r="56" spans="2:27" x14ac:dyDescent="0.2">
      <c r="B56" s="1334"/>
      <c r="C56" s="1335"/>
      <c r="D56" s="1335"/>
      <c r="E56" s="1335"/>
      <c r="F56" s="1335"/>
      <c r="G56" s="1335"/>
    </row>
    <row r="57" spans="2:27" ht="16.5" x14ac:dyDescent="0.2">
      <c r="B57" s="58" t="s">
        <v>475</v>
      </c>
      <c r="C57" s="1464" t="s">
        <v>608</v>
      </c>
      <c r="D57" s="1465"/>
      <c r="E57" s="28" t="s">
        <v>476</v>
      </c>
      <c r="F57" s="1477" t="s">
        <v>474</v>
      </c>
      <c r="G57" s="1478"/>
    </row>
    <row r="58" spans="2:27" x14ac:dyDescent="0.2">
      <c r="B58" s="39"/>
      <c r="C58" s="1561" t="s">
        <v>477</v>
      </c>
      <c r="D58" s="1562"/>
      <c r="E58" s="39"/>
      <c r="F58" s="1334"/>
      <c r="G58" s="1336"/>
      <c r="H58" s="39"/>
      <c r="I58" s="59" t="s">
        <v>478</v>
      </c>
      <c r="J58" s="39"/>
      <c r="K58" s="39"/>
      <c r="L58" s="1490" t="s">
        <v>479</v>
      </c>
      <c r="M58" s="1491"/>
      <c r="N58" s="39"/>
      <c r="O58" s="39"/>
      <c r="P58" s="59" t="s">
        <v>480</v>
      </c>
      <c r="Q58" s="39"/>
      <c r="R58" s="39"/>
      <c r="S58" s="1490" t="s">
        <v>481</v>
      </c>
      <c r="T58" s="1491"/>
      <c r="U58" s="1540" t="s">
        <v>482</v>
      </c>
      <c r="V58" s="1541"/>
      <c r="W58" s="1541"/>
      <c r="X58" s="1542"/>
      <c r="Y58" s="1532" t="s">
        <v>483</v>
      </c>
    </row>
    <row r="59" spans="2:27" ht="99" x14ac:dyDescent="0.2">
      <c r="B59" s="61" t="s">
        <v>484</v>
      </c>
      <c r="C59" s="1534" t="s">
        <v>485</v>
      </c>
      <c r="D59" s="1535"/>
      <c r="E59" s="60" t="s">
        <v>486</v>
      </c>
      <c r="F59" s="1490" t="s">
        <v>487</v>
      </c>
      <c r="G59" s="1491"/>
      <c r="H59" s="28" t="s">
        <v>488</v>
      </c>
      <c r="I59" s="61" t="s">
        <v>489</v>
      </c>
      <c r="J59" s="59" t="s">
        <v>490</v>
      </c>
      <c r="K59" s="28" t="s">
        <v>491</v>
      </c>
      <c r="L59" s="1490" t="s">
        <v>492</v>
      </c>
      <c r="M59" s="1491"/>
      <c r="N59" s="28" t="s">
        <v>493</v>
      </c>
      <c r="O59" s="28" t="s">
        <v>494</v>
      </c>
      <c r="P59" s="28" t="s">
        <v>495</v>
      </c>
      <c r="Q59" s="59" t="s">
        <v>496</v>
      </c>
      <c r="R59" s="59" t="s">
        <v>497</v>
      </c>
      <c r="S59" s="1320" t="s">
        <v>498</v>
      </c>
      <c r="T59" s="1322"/>
      <c r="U59" s="1536" t="s">
        <v>499</v>
      </c>
      <c r="V59" s="1537"/>
      <c r="W59" s="62" t="s">
        <v>500</v>
      </c>
      <c r="X59" s="62" t="s">
        <v>501</v>
      </c>
      <c r="Y59" s="1533"/>
    </row>
    <row r="60" spans="2:27" ht="18.75" customHeight="1" x14ac:dyDescent="0.2">
      <c r="B60" s="95">
        <v>600</v>
      </c>
      <c r="C60" s="1518" t="s">
        <v>570</v>
      </c>
      <c r="D60" s="1519"/>
      <c r="E60" s="123" t="s">
        <v>569</v>
      </c>
      <c r="F60" s="988">
        <v>8</v>
      </c>
      <c r="G60" s="989"/>
      <c r="H60" s="256">
        <f>'Table 7'!D102</f>
        <v>3982</v>
      </c>
      <c r="I60" s="199">
        <f>H60/F60</f>
        <v>497.75</v>
      </c>
      <c r="J60" s="253">
        <v>10</v>
      </c>
      <c r="K60" s="253">
        <f>'Table 7'!G102</f>
        <v>5132</v>
      </c>
      <c r="L60" s="708">
        <f>K60/J60</f>
        <v>513.20000000000005</v>
      </c>
      <c r="M60" s="195"/>
      <c r="N60" s="253">
        <v>10</v>
      </c>
      <c r="O60" s="253">
        <f>'Table 7'!H102</f>
        <v>5132</v>
      </c>
      <c r="P60" s="704">
        <f>O60/N60</f>
        <v>513.20000000000005</v>
      </c>
      <c r="Q60" s="253">
        <v>6</v>
      </c>
      <c r="R60" s="257">
        <f>'Table 7'!J102</f>
        <v>3754</v>
      </c>
      <c r="S60" s="159">
        <f>R60/Q60</f>
        <v>625.66666666666663</v>
      </c>
      <c r="T60" s="250"/>
      <c r="U60" s="1528"/>
      <c r="V60" s="1529"/>
      <c r="W60" s="66"/>
      <c r="X60" s="67"/>
      <c r="Y60" s="67"/>
    </row>
    <row r="61" spans="2:27" ht="15.75" customHeight="1" x14ac:dyDescent="0.2">
      <c r="B61" s="95">
        <v>601</v>
      </c>
      <c r="C61" s="1518" t="s">
        <v>564</v>
      </c>
      <c r="D61" s="1519"/>
      <c r="E61" s="123" t="s">
        <v>569</v>
      </c>
      <c r="F61" s="988">
        <v>8</v>
      </c>
      <c r="G61" s="989"/>
      <c r="H61" s="256">
        <f>'Table 7'!D103</f>
        <v>667</v>
      </c>
      <c r="I61" s="199">
        <f>H61/F61</f>
        <v>83.375</v>
      </c>
      <c r="J61" s="253">
        <v>10</v>
      </c>
      <c r="K61" s="253">
        <f>'Table 7'!G103</f>
        <v>830</v>
      </c>
      <c r="L61" s="708">
        <f t="shared" ref="L61:L66" si="7">K61/J61</f>
        <v>83</v>
      </c>
      <c r="M61" s="195"/>
      <c r="N61" s="253">
        <v>10</v>
      </c>
      <c r="O61" s="253">
        <f>'Table 7'!H103</f>
        <v>830</v>
      </c>
      <c r="P61" s="704">
        <f>O61/N61</f>
        <v>83</v>
      </c>
      <c r="Q61" s="253">
        <v>6</v>
      </c>
      <c r="R61" s="1205">
        <f>'Table 7'!J103</f>
        <v>627</v>
      </c>
      <c r="S61" s="220">
        <f>R61/Q61</f>
        <v>104.5</v>
      </c>
      <c r="T61" s="250"/>
      <c r="U61" s="1528"/>
      <c r="V61" s="1529"/>
      <c r="W61" s="66"/>
      <c r="X61" s="67"/>
      <c r="Y61" s="67"/>
      <c r="AA61" s="102" t="s">
        <v>598</v>
      </c>
    </row>
    <row r="62" spans="2:27" x14ac:dyDescent="0.2">
      <c r="B62" s="95">
        <v>6021001</v>
      </c>
      <c r="C62" s="1447" t="s">
        <v>734</v>
      </c>
      <c r="D62" s="1448"/>
      <c r="E62" s="784"/>
      <c r="F62" s="988">
        <v>8</v>
      </c>
      <c r="G62" s="989"/>
      <c r="H62" s="1003"/>
      <c r="I62" s="212"/>
      <c r="J62" s="253">
        <v>10</v>
      </c>
      <c r="K62" s="253">
        <v>350</v>
      </c>
      <c r="L62" s="708">
        <f t="shared" si="7"/>
        <v>35</v>
      </c>
      <c r="M62" s="243"/>
      <c r="N62" s="253">
        <v>10</v>
      </c>
      <c r="O62" s="253"/>
      <c r="P62" s="704">
        <f>O62/N62</f>
        <v>0</v>
      </c>
      <c r="Q62" s="1078">
        <v>6</v>
      </c>
      <c r="R62" s="316"/>
      <c r="S62" s="220">
        <f t="shared" ref="S62:S66" si="8">R62/Q62</f>
        <v>0</v>
      </c>
      <c r="T62" s="297"/>
      <c r="U62" s="221"/>
      <c r="V62" s="222"/>
      <c r="W62" s="811"/>
      <c r="X62" s="67"/>
      <c r="Y62" s="67"/>
    </row>
    <row r="63" spans="2:27" x14ac:dyDescent="0.2">
      <c r="B63" s="95">
        <v>6021099</v>
      </c>
      <c r="C63" s="1447" t="s">
        <v>1158</v>
      </c>
      <c r="D63" s="1675"/>
      <c r="E63" s="204"/>
      <c r="F63" s="1173">
        <v>8</v>
      </c>
      <c r="G63" s="1174"/>
      <c r="H63" s="1003"/>
      <c r="I63" s="212"/>
      <c r="J63" s="253">
        <v>10</v>
      </c>
      <c r="K63" s="253"/>
      <c r="L63" s="1166"/>
      <c r="M63" s="1169"/>
      <c r="N63" s="253">
        <v>10</v>
      </c>
      <c r="O63" s="253">
        <v>330</v>
      </c>
      <c r="P63" s="704"/>
      <c r="Q63" s="1173">
        <v>6</v>
      </c>
      <c r="R63" s="316">
        <v>330</v>
      </c>
      <c r="S63" s="220"/>
      <c r="T63" s="810"/>
      <c r="U63" s="295"/>
      <c r="V63" s="295"/>
      <c r="W63" s="298"/>
      <c r="X63" s="319"/>
      <c r="Y63" s="67"/>
    </row>
    <row r="64" spans="2:27" x14ac:dyDescent="0.2">
      <c r="B64" s="95">
        <v>6023100</v>
      </c>
      <c r="C64" s="1449" t="s">
        <v>679</v>
      </c>
      <c r="D64" s="1549"/>
      <c r="E64" s="798"/>
      <c r="F64" s="988">
        <v>8</v>
      </c>
      <c r="G64" s="989"/>
      <c r="H64" s="1003"/>
      <c r="I64" s="212"/>
      <c r="J64" s="253">
        <v>10</v>
      </c>
      <c r="K64" s="253"/>
      <c r="L64" s="789">
        <f t="shared" si="7"/>
        <v>0</v>
      </c>
      <c r="M64" s="792"/>
      <c r="N64" s="253">
        <v>10</v>
      </c>
      <c r="O64" s="253"/>
      <c r="P64" s="704">
        <f t="shared" ref="P64:P66" si="9">O64/N64</f>
        <v>0</v>
      </c>
      <c r="Q64" s="1078">
        <v>6</v>
      </c>
      <c r="R64" s="316"/>
      <c r="S64" s="220">
        <f t="shared" si="8"/>
        <v>0</v>
      </c>
      <c r="T64" s="810"/>
      <c r="U64" s="295"/>
      <c r="V64" s="295"/>
      <c r="W64" s="298"/>
      <c r="X64" s="319"/>
      <c r="Y64" s="67"/>
    </row>
    <row r="65" spans="2:25" x14ac:dyDescent="0.2">
      <c r="B65" s="95">
        <v>6024100</v>
      </c>
      <c r="C65" s="1559" t="s">
        <v>560</v>
      </c>
      <c r="D65" s="1560"/>
      <c r="E65" s="927"/>
      <c r="F65" s="270">
        <v>8</v>
      </c>
      <c r="G65" s="989"/>
      <c r="H65" s="1107">
        <v>100</v>
      </c>
      <c r="I65" s="212"/>
      <c r="J65" s="253">
        <v>10</v>
      </c>
      <c r="K65" s="253">
        <v>150</v>
      </c>
      <c r="L65" s="921">
        <f t="shared" si="7"/>
        <v>15</v>
      </c>
      <c r="M65" s="922"/>
      <c r="N65" s="253">
        <v>10</v>
      </c>
      <c r="O65" s="253">
        <v>170</v>
      </c>
      <c r="P65" s="704">
        <f t="shared" si="9"/>
        <v>17</v>
      </c>
      <c r="Q65" s="1078">
        <v>6</v>
      </c>
      <c r="R65" s="316">
        <v>170</v>
      </c>
      <c r="S65" s="220">
        <f t="shared" si="8"/>
        <v>28.333333333333332</v>
      </c>
      <c r="T65" s="810"/>
      <c r="U65" s="295"/>
      <c r="V65" s="295"/>
      <c r="W65" s="298"/>
      <c r="X65" s="319"/>
      <c r="Y65" s="67"/>
    </row>
    <row r="66" spans="2:25" x14ac:dyDescent="0.2">
      <c r="B66" s="783"/>
      <c r="C66" s="1444"/>
      <c r="D66" s="1445"/>
      <c r="E66" s="786"/>
      <c r="F66" s="988">
        <v>8</v>
      </c>
      <c r="G66" s="989"/>
      <c r="H66" s="1003"/>
      <c r="I66" s="212"/>
      <c r="J66" s="253">
        <v>10</v>
      </c>
      <c r="K66" s="253"/>
      <c r="L66" s="789">
        <f t="shared" si="7"/>
        <v>0</v>
      </c>
      <c r="M66" s="792"/>
      <c r="N66" s="253">
        <v>10</v>
      </c>
      <c r="O66" s="253"/>
      <c r="P66" s="704">
        <f t="shared" si="9"/>
        <v>0</v>
      </c>
      <c r="Q66" s="1078">
        <v>8</v>
      </c>
      <c r="R66" s="316"/>
      <c r="S66" s="220">
        <f t="shared" si="8"/>
        <v>0</v>
      </c>
      <c r="T66" s="329"/>
      <c r="U66" s="793"/>
      <c r="V66" s="793"/>
      <c r="W66" s="330"/>
      <c r="X66" s="319"/>
      <c r="Y66" s="67"/>
    </row>
    <row r="67" spans="2:25" x14ac:dyDescent="0.2">
      <c r="B67" s="96"/>
      <c r="C67" s="1582" t="s">
        <v>565</v>
      </c>
      <c r="D67" s="1583"/>
      <c r="E67" s="97"/>
      <c r="F67" s="1004"/>
      <c r="G67" s="1005"/>
      <c r="H67" s="1006">
        <f>SUM(H60:H66)</f>
        <v>4749</v>
      </c>
      <c r="I67" s="209"/>
      <c r="J67" s="109"/>
      <c r="K67" s="258">
        <f>SUM(K60:K66)</f>
        <v>6462</v>
      </c>
      <c r="L67" s="1502"/>
      <c r="M67" s="1503"/>
      <c r="N67" s="109"/>
      <c r="O67" s="258">
        <f>SUM(O60:O66)</f>
        <v>6462</v>
      </c>
      <c r="P67" s="109"/>
      <c r="Q67" s="109"/>
      <c r="R67" s="939">
        <f>SUM(R60:R66)</f>
        <v>4881</v>
      </c>
      <c r="S67" s="451"/>
      <c r="T67" s="1589">
        <f>SUM(T60:T61)</f>
        <v>0</v>
      </c>
      <c r="U67" s="1590"/>
      <c r="V67" s="1591"/>
      <c r="W67" s="812">
        <f>SUM(W60:W61)</f>
        <v>0</v>
      </c>
      <c r="X67" s="109">
        <f>SUM(X60:X61)</f>
        <v>0</v>
      </c>
      <c r="Y67" s="67"/>
    </row>
    <row r="68" spans="2:25" x14ac:dyDescent="0.2">
      <c r="B68" s="1458"/>
      <c r="C68" s="1459"/>
      <c r="D68" s="1460"/>
      <c r="E68" s="1469" t="s">
        <v>502</v>
      </c>
      <c r="F68" s="1471" t="s">
        <v>1195</v>
      </c>
      <c r="G68" s="1472"/>
      <c r="H68" s="1473"/>
      <c r="I68" s="68" t="s">
        <v>503</v>
      </c>
      <c r="J68" s="1442" t="s">
        <v>502</v>
      </c>
      <c r="K68" s="1471" t="s">
        <v>624</v>
      </c>
      <c r="L68" s="1472"/>
      <c r="M68" s="1473"/>
    </row>
    <row r="69" spans="2:25" x14ac:dyDescent="0.2">
      <c r="B69" s="1513" t="s">
        <v>504</v>
      </c>
      <c r="C69" s="1514"/>
      <c r="D69" s="1515"/>
      <c r="E69" s="1470"/>
      <c r="F69" s="1474"/>
      <c r="G69" s="1475"/>
      <c r="H69" s="1476"/>
      <c r="I69" s="1512" t="s">
        <v>505</v>
      </c>
      <c r="J69" s="1443"/>
      <c r="K69" s="1474"/>
      <c r="L69" s="1475"/>
      <c r="M69" s="1476"/>
    </row>
    <row r="70" spans="2:25" x14ac:dyDescent="0.2">
      <c r="B70" s="1513"/>
      <c r="C70" s="1514"/>
      <c r="D70" s="1515"/>
      <c r="E70" s="1469" t="s">
        <v>506</v>
      </c>
      <c r="F70" s="1501"/>
      <c r="G70" s="1472"/>
      <c r="H70" s="1473"/>
      <c r="I70" s="1512"/>
      <c r="J70" s="1442" t="s">
        <v>506</v>
      </c>
      <c r="K70" s="1501"/>
      <c r="L70" s="1472"/>
      <c r="M70" s="1473"/>
    </row>
    <row r="71" spans="2:25" x14ac:dyDescent="0.2">
      <c r="B71" s="1504" t="s">
        <v>507</v>
      </c>
      <c r="C71" s="1505"/>
      <c r="D71" s="1506"/>
      <c r="E71" s="1470"/>
      <c r="F71" s="1474"/>
      <c r="G71" s="1475"/>
      <c r="H71" s="1476"/>
      <c r="I71" s="1494" t="s">
        <v>508</v>
      </c>
      <c r="J71" s="1443"/>
      <c r="K71" s="1474"/>
      <c r="L71" s="1475"/>
      <c r="M71" s="1476"/>
    </row>
    <row r="72" spans="2:25" x14ac:dyDescent="0.2">
      <c r="B72" s="1504"/>
      <c r="C72" s="1505"/>
      <c r="D72" s="1506"/>
      <c r="E72" s="1469" t="s">
        <v>509</v>
      </c>
      <c r="F72" s="1482"/>
      <c r="G72" s="1483"/>
      <c r="H72" s="1484"/>
      <c r="I72" s="1494"/>
      <c r="J72" s="1442" t="s">
        <v>509</v>
      </c>
      <c r="K72" s="1482"/>
      <c r="L72" s="1483"/>
      <c r="M72" s="1484"/>
    </row>
    <row r="73" spans="2:25" x14ac:dyDescent="0.2">
      <c r="B73" s="1461"/>
      <c r="C73" s="1462"/>
      <c r="D73" s="1463"/>
      <c r="E73" s="1470"/>
      <c r="F73" s="1485"/>
      <c r="G73" s="1486"/>
      <c r="H73" s="1487"/>
      <c r="I73" s="69" t="s">
        <v>510</v>
      </c>
      <c r="J73" s="1443"/>
      <c r="K73" s="1485"/>
      <c r="L73" s="1486"/>
      <c r="M73" s="1487"/>
    </row>
    <row r="81" spans="2:25" ht="13.5" thickBot="1" x14ac:dyDescent="0.25"/>
    <row r="82" spans="2:25" ht="16.5" x14ac:dyDescent="0.2">
      <c r="B82" s="334" t="s">
        <v>472</v>
      </c>
      <c r="C82" s="1570"/>
      <c r="D82" s="1570"/>
      <c r="E82" s="335" t="s">
        <v>473</v>
      </c>
      <c r="F82" s="1571" t="s">
        <v>474</v>
      </c>
      <c r="G82" s="1571"/>
      <c r="H82" s="336"/>
      <c r="I82" s="336"/>
      <c r="J82" s="336"/>
      <c r="K82" s="336"/>
      <c r="L82" s="336"/>
      <c r="M82" s="336"/>
      <c r="N82" s="336"/>
      <c r="O82" s="336"/>
      <c r="P82" s="336"/>
      <c r="Q82" s="336"/>
      <c r="R82" s="336"/>
      <c r="S82" s="336"/>
      <c r="T82" s="336"/>
      <c r="U82" s="336"/>
      <c r="V82" s="336"/>
      <c r="W82" s="336"/>
      <c r="X82" s="337"/>
    </row>
    <row r="83" spans="2:25" x14ac:dyDescent="0.2">
      <c r="B83" s="1572"/>
      <c r="C83" s="1573"/>
      <c r="D83" s="1573"/>
      <c r="E83" s="1573"/>
      <c r="F83" s="1573"/>
      <c r="G83" s="1573"/>
      <c r="H83" s="128"/>
      <c r="I83" s="128"/>
      <c r="J83" s="128"/>
      <c r="K83" s="128"/>
      <c r="L83" s="128"/>
      <c r="M83" s="128"/>
      <c r="N83" s="128"/>
      <c r="O83" s="128"/>
      <c r="P83" s="128"/>
      <c r="Q83" s="128"/>
      <c r="R83" s="128"/>
      <c r="S83" s="128"/>
      <c r="T83" s="128"/>
      <c r="U83" s="128"/>
      <c r="V83" s="128"/>
      <c r="W83" s="128"/>
      <c r="X83" s="338"/>
    </row>
    <row r="84" spans="2:25" ht="16.5" x14ac:dyDescent="0.2">
      <c r="B84" s="339" t="s">
        <v>475</v>
      </c>
      <c r="C84" s="1588" t="s">
        <v>657</v>
      </c>
      <c r="D84" s="1588"/>
      <c r="E84" s="321" t="s">
        <v>476</v>
      </c>
      <c r="F84" s="1566" t="s">
        <v>474</v>
      </c>
      <c r="G84" s="1566"/>
      <c r="H84" s="128"/>
      <c r="I84" s="128"/>
      <c r="J84" s="128"/>
      <c r="K84" s="128"/>
      <c r="L84" s="128"/>
      <c r="M84" s="128"/>
      <c r="N84" s="128"/>
      <c r="O84" s="128"/>
      <c r="P84" s="128"/>
      <c r="Q84" s="128"/>
      <c r="R84" s="128"/>
      <c r="S84" s="128"/>
      <c r="T84" s="128"/>
      <c r="U84" s="128"/>
      <c r="V84" s="128"/>
      <c r="W84" s="128"/>
      <c r="X84" s="338"/>
    </row>
    <row r="85" spans="2:25" x14ac:dyDescent="0.2">
      <c r="B85" s="340"/>
      <c r="C85" s="1584" t="s">
        <v>477</v>
      </c>
      <c r="D85" s="1584"/>
      <c r="E85" s="129"/>
      <c r="F85" s="1573"/>
      <c r="G85" s="1573"/>
      <c r="H85" s="129"/>
      <c r="I85" s="322" t="s">
        <v>478</v>
      </c>
      <c r="J85" s="129"/>
      <c r="K85" s="129"/>
      <c r="L85" s="1577" t="s">
        <v>479</v>
      </c>
      <c r="M85" s="1577"/>
      <c r="N85" s="129"/>
      <c r="O85" s="129"/>
      <c r="P85" s="322" t="s">
        <v>480</v>
      </c>
      <c r="Q85" s="129"/>
      <c r="R85" s="129"/>
      <c r="S85" s="1577" t="s">
        <v>481</v>
      </c>
      <c r="T85" s="1577"/>
      <c r="U85" s="1578" t="s">
        <v>482</v>
      </c>
      <c r="V85" s="1578"/>
      <c r="W85" s="1578"/>
      <c r="X85" s="1579"/>
      <c r="Y85" s="1574" t="s">
        <v>483</v>
      </c>
    </row>
    <row r="86" spans="2:25" ht="99" x14ac:dyDescent="0.2">
      <c r="B86" s="341" t="s">
        <v>484</v>
      </c>
      <c r="C86" s="1580" t="s">
        <v>485</v>
      </c>
      <c r="D86" s="1580"/>
      <c r="E86" s="324" t="s">
        <v>486</v>
      </c>
      <c r="F86" s="1577" t="s">
        <v>487</v>
      </c>
      <c r="G86" s="1577"/>
      <c r="H86" s="321" t="s">
        <v>488</v>
      </c>
      <c r="I86" s="323" t="s">
        <v>489</v>
      </c>
      <c r="J86" s="322" t="s">
        <v>490</v>
      </c>
      <c r="K86" s="321" t="s">
        <v>491</v>
      </c>
      <c r="L86" s="1577" t="s">
        <v>492</v>
      </c>
      <c r="M86" s="1577"/>
      <c r="N86" s="321" t="s">
        <v>493</v>
      </c>
      <c r="O86" s="321" t="s">
        <v>494</v>
      </c>
      <c r="P86" s="321" t="s">
        <v>495</v>
      </c>
      <c r="Q86" s="322" t="s">
        <v>496</v>
      </c>
      <c r="R86" s="322" t="s">
        <v>497</v>
      </c>
      <c r="S86" s="1530" t="s">
        <v>498</v>
      </c>
      <c r="T86" s="1530"/>
      <c r="U86" s="1600" t="s">
        <v>499</v>
      </c>
      <c r="V86" s="1600"/>
      <c r="W86" s="325" t="s">
        <v>500</v>
      </c>
      <c r="X86" s="342" t="s">
        <v>501</v>
      </c>
      <c r="Y86" s="1575"/>
    </row>
    <row r="87" spans="2:25" ht="19.5" customHeight="1" x14ac:dyDescent="0.2">
      <c r="B87" s="343">
        <v>600</v>
      </c>
      <c r="C87" s="1446" t="s">
        <v>570</v>
      </c>
      <c r="D87" s="1446"/>
      <c r="E87" s="272" t="s">
        <v>569</v>
      </c>
      <c r="F87" s="985">
        <v>18</v>
      </c>
      <c r="G87" s="985"/>
      <c r="H87" s="996">
        <f>'Table 7'!D132</f>
        <v>15642</v>
      </c>
      <c r="I87" s="709">
        <f>H87/F87</f>
        <v>869</v>
      </c>
      <c r="J87" s="890">
        <v>22</v>
      </c>
      <c r="K87" s="985">
        <f>'Table 7'!G132</f>
        <v>18460</v>
      </c>
      <c r="L87" s="709">
        <f>K87/J87</f>
        <v>839.09090909090912</v>
      </c>
      <c r="M87" s="326"/>
      <c r="N87" s="1095">
        <v>22</v>
      </c>
      <c r="O87" s="1200">
        <f>'Table 7'!H132</f>
        <v>20000</v>
      </c>
      <c r="P87" s="327">
        <f>O87/N87</f>
        <v>909.09090909090912</v>
      </c>
      <c r="Q87" s="890">
        <v>19</v>
      </c>
      <c r="R87" s="1206">
        <f>'Table 7'!J132</f>
        <v>18749</v>
      </c>
      <c r="S87" s="328">
        <f>R87/Q87</f>
        <v>986.78947368421052</v>
      </c>
      <c r="T87" s="329"/>
      <c r="U87" s="1576"/>
      <c r="V87" s="1576"/>
      <c r="W87" s="330"/>
      <c r="X87" s="344"/>
      <c r="Y87" s="319"/>
    </row>
    <row r="88" spans="2:25" ht="17.25" customHeight="1" x14ac:dyDescent="0.2">
      <c r="B88" s="343">
        <v>601</v>
      </c>
      <c r="C88" s="1446" t="s">
        <v>658</v>
      </c>
      <c r="D88" s="1446"/>
      <c r="E88" s="272" t="s">
        <v>569</v>
      </c>
      <c r="F88" s="985">
        <v>18</v>
      </c>
      <c r="G88" s="985"/>
      <c r="H88" s="1096">
        <f>'Table 7'!D133</f>
        <v>2608</v>
      </c>
      <c r="I88" s="709">
        <f>H88/F88</f>
        <v>144.88888888888889</v>
      </c>
      <c r="J88" s="1095">
        <v>22</v>
      </c>
      <c r="K88" s="1095">
        <f>'Table 7'!G133</f>
        <v>3040</v>
      </c>
      <c r="L88" s="709">
        <f>K88/J88</f>
        <v>138.18181818181819</v>
      </c>
      <c r="M88" s="326"/>
      <c r="N88" s="1095">
        <v>22</v>
      </c>
      <c r="O88" s="1200">
        <f>'Table 7'!H133</f>
        <v>3300</v>
      </c>
      <c r="P88" s="327">
        <f>O88/N88</f>
        <v>150</v>
      </c>
      <c r="Q88" s="1095">
        <v>19</v>
      </c>
      <c r="R88" s="316">
        <f>'Table 7'!J133</f>
        <v>3131</v>
      </c>
      <c r="S88" s="331">
        <f>R88/Q88</f>
        <v>164.78947368421052</v>
      </c>
      <c r="T88" s="329"/>
      <c r="U88" s="1576"/>
      <c r="V88" s="1576"/>
      <c r="W88" s="330"/>
      <c r="X88" s="344"/>
      <c r="Y88" s="319"/>
    </row>
    <row r="89" spans="2:25" ht="16.5" customHeight="1" x14ac:dyDescent="0.2">
      <c r="B89" s="343">
        <v>6020100</v>
      </c>
      <c r="C89" s="1447" t="s">
        <v>553</v>
      </c>
      <c r="D89" s="1448"/>
      <c r="E89" s="272"/>
      <c r="F89" s="1095">
        <v>18</v>
      </c>
      <c r="G89" s="1036"/>
      <c r="H89" s="316">
        <v>20</v>
      </c>
      <c r="I89" s="709"/>
      <c r="J89" s="1095">
        <v>22</v>
      </c>
      <c r="K89" s="1036"/>
      <c r="L89" s="709"/>
      <c r="M89" s="326"/>
      <c r="N89" s="1095">
        <v>22</v>
      </c>
      <c r="O89" s="1200"/>
      <c r="P89" s="327"/>
      <c r="Q89" s="1095">
        <v>19</v>
      </c>
      <c r="R89" s="316"/>
      <c r="S89" s="331"/>
      <c r="T89" s="329"/>
      <c r="U89" s="1042"/>
      <c r="V89" s="1042"/>
      <c r="W89" s="330"/>
      <c r="X89" s="344"/>
      <c r="Y89" s="319"/>
    </row>
    <row r="90" spans="2:25" ht="14.25" customHeight="1" x14ac:dyDescent="0.2">
      <c r="B90" s="343">
        <v>6020200</v>
      </c>
      <c r="C90" s="1447" t="s">
        <v>716</v>
      </c>
      <c r="D90" s="1497"/>
      <c r="E90" s="272"/>
      <c r="F90" s="1095">
        <v>18</v>
      </c>
      <c r="G90" s="985"/>
      <c r="H90" s="316"/>
      <c r="I90" s="709"/>
      <c r="J90" s="1095">
        <v>22</v>
      </c>
      <c r="K90" s="985"/>
      <c r="L90" s="709"/>
      <c r="M90" s="326"/>
      <c r="N90" s="1095">
        <v>22</v>
      </c>
      <c r="O90" s="1200"/>
      <c r="P90" s="327"/>
      <c r="Q90" s="1095">
        <v>19</v>
      </c>
      <c r="R90" s="316"/>
      <c r="S90" s="331">
        <f>R90/Q90</f>
        <v>0</v>
      </c>
      <c r="T90" s="329"/>
      <c r="U90" s="699"/>
      <c r="V90" s="699"/>
      <c r="W90" s="330"/>
      <c r="X90" s="344"/>
      <c r="Y90" s="319"/>
    </row>
    <row r="91" spans="2:25" ht="14.25" customHeight="1" x14ac:dyDescent="0.2">
      <c r="B91" s="343">
        <v>6021001</v>
      </c>
      <c r="C91" s="1447" t="s">
        <v>734</v>
      </c>
      <c r="D91" s="1448"/>
      <c r="E91" s="272"/>
      <c r="F91" s="1095">
        <v>18</v>
      </c>
      <c r="G91" s="985"/>
      <c r="H91" s="316"/>
      <c r="I91" s="709">
        <f t="shared" ref="I91:I106" si="10">H91/F91</f>
        <v>0</v>
      </c>
      <c r="J91" s="1095">
        <v>22</v>
      </c>
      <c r="K91" s="985"/>
      <c r="L91" s="709">
        <f t="shared" ref="L91:L106" si="11">K91/J91</f>
        <v>0</v>
      </c>
      <c r="M91" s="326"/>
      <c r="N91" s="1095">
        <v>22</v>
      </c>
      <c r="O91" s="1200"/>
      <c r="P91" s="327">
        <f t="shared" ref="P91:P106" si="12">O91/N91</f>
        <v>0</v>
      </c>
      <c r="Q91" s="1095">
        <v>19</v>
      </c>
      <c r="R91" s="316"/>
      <c r="S91" s="331">
        <f t="shared" ref="S91:S93" si="13">R91/Q91</f>
        <v>0</v>
      </c>
      <c r="T91" s="329"/>
      <c r="U91" s="421"/>
      <c r="V91" s="421"/>
      <c r="W91" s="330"/>
      <c r="X91" s="344"/>
      <c r="Y91" s="319"/>
    </row>
    <row r="92" spans="2:25" ht="14.25" customHeight="1" x14ac:dyDescent="0.2">
      <c r="B92" s="343">
        <v>6021099</v>
      </c>
      <c r="C92" s="1447" t="s">
        <v>735</v>
      </c>
      <c r="D92" s="1448"/>
      <c r="E92" s="272"/>
      <c r="F92" s="1095">
        <v>18</v>
      </c>
      <c r="G92" s="985"/>
      <c r="H92" s="316"/>
      <c r="I92" s="709">
        <f t="shared" si="10"/>
        <v>0</v>
      </c>
      <c r="J92" s="1095">
        <v>22</v>
      </c>
      <c r="K92" s="985"/>
      <c r="L92" s="709">
        <f t="shared" si="11"/>
        <v>0</v>
      </c>
      <c r="M92" s="326"/>
      <c r="N92" s="1095">
        <v>22</v>
      </c>
      <c r="O92" s="1200"/>
      <c r="P92" s="327">
        <f t="shared" si="12"/>
        <v>0</v>
      </c>
      <c r="Q92" s="1095">
        <v>19</v>
      </c>
      <c r="R92" s="316"/>
      <c r="S92" s="331">
        <f t="shared" si="13"/>
        <v>0</v>
      </c>
      <c r="T92" s="329"/>
      <c r="U92" s="421"/>
      <c r="V92" s="421"/>
      <c r="W92" s="330"/>
      <c r="X92" s="344"/>
      <c r="Y92" s="319"/>
    </row>
    <row r="93" spans="2:25" ht="14.25" customHeight="1" x14ac:dyDescent="0.2">
      <c r="B93" s="343">
        <v>6022001</v>
      </c>
      <c r="C93" s="1447" t="s">
        <v>554</v>
      </c>
      <c r="D93" s="1448"/>
      <c r="E93" s="272"/>
      <c r="F93" s="1095">
        <v>18</v>
      </c>
      <c r="G93" s="985"/>
      <c r="H93" s="316">
        <v>176</v>
      </c>
      <c r="I93" s="709"/>
      <c r="J93" s="1095">
        <v>22</v>
      </c>
      <c r="K93" s="985"/>
      <c r="L93" s="709">
        <f t="shared" si="11"/>
        <v>0</v>
      </c>
      <c r="M93" s="326"/>
      <c r="N93" s="1095">
        <v>22</v>
      </c>
      <c r="O93" s="1200">
        <v>982</v>
      </c>
      <c r="P93" s="327">
        <f t="shared" si="12"/>
        <v>44.636363636363633</v>
      </c>
      <c r="Q93" s="1095">
        <v>19</v>
      </c>
      <c r="R93" s="316">
        <v>982</v>
      </c>
      <c r="S93" s="331">
        <f t="shared" si="13"/>
        <v>51.684210526315788</v>
      </c>
      <c r="T93" s="329"/>
      <c r="U93" s="699"/>
      <c r="V93" s="699"/>
      <c r="W93" s="330"/>
      <c r="X93" s="344"/>
      <c r="Y93" s="319"/>
    </row>
    <row r="94" spans="2:25" x14ac:dyDescent="0.2">
      <c r="B94" s="345">
        <v>6022002</v>
      </c>
      <c r="C94" s="1446" t="s">
        <v>555</v>
      </c>
      <c r="D94" s="1446"/>
      <c r="E94" s="160"/>
      <c r="F94" s="1095">
        <v>18</v>
      </c>
      <c r="G94" s="985"/>
      <c r="H94" s="316">
        <v>22</v>
      </c>
      <c r="I94" s="709">
        <f t="shared" si="10"/>
        <v>1.2222222222222223</v>
      </c>
      <c r="J94" s="1095">
        <v>22</v>
      </c>
      <c r="K94" s="985"/>
      <c r="L94" s="709">
        <f t="shared" si="11"/>
        <v>0</v>
      </c>
      <c r="M94" s="332"/>
      <c r="N94" s="1095">
        <v>22</v>
      </c>
      <c r="O94" s="1200">
        <v>30</v>
      </c>
      <c r="P94" s="327">
        <f t="shared" si="12"/>
        <v>1.3636363636363635</v>
      </c>
      <c r="Q94" s="1095">
        <v>19</v>
      </c>
      <c r="R94" s="316">
        <v>30</v>
      </c>
      <c r="S94" s="744">
        <f t="shared" ref="S94:S102" si="14">R94/Q94</f>
        <v>1.5789473684210527</v>
      </c>
      <c r="T94" s="329"/>
      <c r="U94" s="332"/>
      <c r="V94" s="332"/>
      <c r="W94" s="330"/>
      <c r="X94" s="344"/>
      <c r="Y94" s="319"/>
    </row>
    <row r="95" spans="2:25" x14ac:dyDescent="0.2">
      <c r="B95" s="345">
        <v>6022003</v>
      </c>
      <c r="C95" s="1447" t="s">
        <v>670</v>
      </c>
      <c r="D95" s="1448"/>
      <c r="E95" s="160"/>
      <c r="F95" s="1095">
        <v>18</v>
      </c>
      <c r="G95" s="985"/>
      <c r="H95" s="316">
        <v>13</v>
      </c>
      <c r="I95" s="709">
        <f t="shared" si="10"/>
        <v>0.72222222222222221</v>
      </c>
      <c r="J95" s="1095">
        <v>22</v>
      </c>
      <c r="K95" s="985"/>
      <c r="L95" s="709">
        <f t="shared" si="11"/>
        <v>0</v>
      </c>
      <c r="M95" s="389"/>
      <c r="N95" s="1095">
        <v>22</v>
      </c>
      <c r="O95" s="1200">
        <v>20</v>
      </c>
      <c r="P95" s="327">
        <f t="shared" si="12"/>
        <v>0.90909090909090906</v>
      </c>
      <c r="Q95" s="1095">
        <v>19</v>
      </c>
      <c r="R95" s="316">
        <v>17</v>
      </c>
      <c r="S95" s="744">
        <f t="shared" si="14"/>
        <v>0.89473684210526316</v>
      </c>
      <c r="T95" s="329"/>
      <c r="U95" s="389"/>
      <c r="V95" s="389"/>
      <c r="W95" s="330"/>
      <c r="X95" s="344"/>
      <c r="Y95" s="319"/>
    </row>
    <row r="96" spans="2:25" x14ac:dyDescent="0.2">
      <c r="B96" s="345">
        <v>6022005</v>
      </c>
      <c r="C96" s="1550" t="s">
        <v>671</v>
      </c>
      <c r="D96" s="1565"/>
      <c r="E96" s="160"/>
      <c r="F96" s="1095">
        <v>18</v>
      </c>
      <c r="G96" s="985"/>
      <c r="H96" s="316"/>
      <c r="I96" s="709">
        <f t="shared" si="10"/>
        <v>0</v>
      </c>
      <c r="J96" s="1095">
        <v>22</v>
      </c>
      <c r="K96" s="985">
        <v>65</v>
      </c>
      <c r="L96" s="709">
        <f t="shared" si="11"/>
        <v>2.9545454545454546</v>
      </c>
      <c r="M96" s="421"/>
      <c r="N96" s="1095">
        <v>22</v>
      </c>
      <c r="O96" s="1200">
        <v>100</v>
      </c>
      <c r="P96" s="327">
        <f t="shared" si="12"/>
        <v>4.5454545454545459</v>
      </c>
      <c r="Q96" s="1095">
        <v>19</v>
      </c>
      <c r="R96" s="316">
        <v>100</v>
      </c>
      <c r="S96" s="744">
        <f t="shared" si="14"/>
        <v>5.2631578947368425</v>
      </c>
      <c r="T96" s="329"/>
      <c r="U96" s="421"/>
      <c r="V96" s="421"/>
      <c r="W96" s="330"/>
      <c r="X96" s="344"/>
      <c r="Y96" s="319"/>
    </row>
    <row r="97" spans="2:29" x14ac:dyDescent="0.2">
      <c r="B97" s="345">
        <v>6022008</v>
      </c>
      <c r="C97" s="1550" t="s">
        <v>980</v>
      </c>
      <c r="D97" s="1585"/>
      <c r="E97" s="160"/>
      <c r="F97" s="1095">
        <v>18</v>
      </c>
      <c r="G97" s="985"/>
      <c r="H97" s="316">
        <v>400</v>
      </c>
      <c r="I97" s="709"/>
      <c r="J97" s="1095">
        <v>22</v>
      </c>
      <c r="K97" s="985">
        <v>450</v>
      </c>
      <c r="L97" s="709">
        <f t="shared" si="11"/>
        <v>20.454545454545453</v>
      </c>
      <c r="M97" s="699"/>
      <c r="N97" s="1095">
        <v>22</v>
      </c>
      <c r="O97" s="1200">
        <v>400</v>
      </c>
      <c r="P97" s="327">
        <f t="shared" si="12"/>
        <v>18.181818181818183</v>
      </c>
      <c r="Q97" s="1095">
        <v>19</v>
      </c>
      <c r="R97" s="316">
        <v>400</v>
      </c>
      <c r="S97" s="744">
        <f t="shared" si="14"/>
        <v>21.05263157894737</v>
      </c>
      <c r="T97" s="329"/>
      <c r="U97" s="699"/>
      <c r="V97" s="699"/>
      <c r="W97" s="330"/>
      <c r="X97" s="344"/>
      <c r="Y97" s="319"/>
    </row>
    <row r="98" spans="2:29" x14ac:dyDescent="0.2">
      <c r="B98" s="345">
        <v>6022099</v>
      </c>
      <c r="C98" s="1550" t="s">
        <v>558</v>
      </c>
      <c r="D98" s="1585"/>
      <c r="E98" s="1179"/>
      <c r="F98" s="1165">
        <v>18</v>
      </c>
      <c r="G98" s="1165"/>
      <c r="H98" s="316"/>
      <c r="I98" s="709"/>
      <c r="J98" s="1165">
        <v>22</v>
      </c>
      <c r="K98" s="1165"/>
      <c r="L98" s="709"/>
      <c r="M98" s="1170"/>
      <c r="N98" s="1165">
        <v>22</v>
      </c>
      <c r="O98" s="1200">
        <v>60</v>
      </c>
      <c r="P98" s="327">
        <f t="shared" si="12"/>
        <v>2.7272727272727271</v>
      </c>
      <c r="Q98" s="1165">
        <v>19</v>
      </c>
      <c r="R98" s="316">
        <v>57</v>
      </c>
      <c r="S98" s="744">
        <f t="shared" si="14"/>
        <v>3</v>
      </c>
      <c r="T98" s="329"/>
      <c r="U98" s="1170"/>
      <c r="V98" s="1170"/>
      <c r="W98" s="330"/>
      <c r="X98" s="344"/>
      <c r="Y98" s="319"/>
    </row>
    <row r="99" spans="2:29" x14ac:dyDescent="0.2">
      <c r="B99" s="345">
        <v>6023100</v>
      </c>
      <c r="C99" s="1446" t="s">
        <v>656</v>
      </c>
      <c r="D99" s="1446"/>
      <c r="E99" s="160"/>
      <c r="F99" s="1095">
        <v>18</v>
      </c>
      <c r="G99" s="985"/>
      <c r="H99" s="316">
        <v>1582</v>
      </c>
      <c r="I99" s="709">
        <f t="shared" si="10"/>
        <v>87.888888888888886</v>
      </c>
      <c r="J99" s="1095">
        <v>22</v>
      </c>
      <c r="K99" s="985">
        <v>2570</v>
      </c>
      <c r="L99" s="709">
        <f t="shared" si="11"/>
        <v>116.81818181818181</v>
      </c>
      <c r="M99" s="332"/>
      <c r="N99" s="1095">
        <v>22</v>
      </c>
      <c r="O99" s="1200">
        <v>1382</v>
      </c>
      <c r="P99" s="327">
        <f t="shared" si="12"/>
        <v>62.81818181818182</v>
      </c>
      <c r="Q99" s="1095">
        <v>19</v>
      </c>
      <c r="R99" s="316">
        <v>1382</v>
      </c>
      <c r="S99" s="744">
        <f t="shared" si="14"/>
        <v>72.736842105263165</v>
      </c>
      <c r="T99" s="329"/>
      <c r="U99" s="332"/>
      <c r="V99" s="332"/>
      <c r="W99" s="330"/>
      <c r="X99" s="344"/>
      <c r="Y99" s="319"/>
      <c r="AC99" t="s">
        <v>1000</v>
      </c>
    </row>
    <row r="100" spans="2:29" x14ac:dyDescent="0.2">
      <c r="B100" s="345">
        <v>6023200</v>
      </c>
      <c r="C100" s="1446" t="s">
        <v>660</v>
      </c>
      <c r="D100" s="1446"/>
      <c r="E100" s="160"/>
      <c r="F100" s="1095">
        <v>18</v>
      </c>
      <c r="G100" s="985"/>
      <c r="H100" s="316"/>
      <c r="I100" s="709">
        <f t="shared" si="10"/>
        <v>0</v>
      </c>
      <c r="J100" s="1095">
        <v>22</v>
      </c>
      <c r="K100" s="985">
        <v>120</v>
      </c>
      <c r="L100" s="709">
        <f t="shared" si="11"/>
        <v>5.4545454545454541</v>
      </c>
      <c r="M100" s="332"/>
      <c r="N100" s="1095">
        <v>22</v>
      </c>
      <c r="O100" s="1200">
        <v>300</v>
      </c>
      <c r="P100" s="327">
        <f t="shared" si="12"/>
        <v>13.636363636363637</v>
      </c>
      <c r="Q100" s="1095">
        <v>19</v>
      </c>
      <c r="R100" s="316">
        <v>300</v>
      </c>
      <c r="S100" s="744">
        <f t="shared" si="14"/>
        <v>15.789473684210526</v>
      </c>
      <c r="T100" s="329"/>
      <c r="U100" s="332"/>
      <c r="V100" s="332"/>
      <c r="W100" s="330"/>
      <c r="X100" s="344"/>
      <c r="Y100" s="319"/>
    </row>
    <row r="101" spans="2:29" x14ac:dyDescent="0.2">
      <c r="B101" s="345">
        <v>6023300</v>
      </c>
      <c r="C101" s="1446" t="s">
        <v>661</v>
      </c>
      <c r="D101" s="1446"/>
      <c r="E101" s="160"/>
      <c r="F101" s="1095">
        <v>18</v>
      </c>
      <c r="G101" s="985"/>
      <c r="H101" s="316">
        <v>128</v>
      </c>
      <c r="I101" s="709">
        <f t="shared" si="10"/>
        <v>7.1111111111111107</v>
      </c>
      <c r="J101" s="1095">
        <v>22</v>
      </c>
      <c r="K101" s="985"/>
      <c r="L101" s="709">
        <f t="shared" si="11"/>
        <v>0</v>
      </c>
      <c r="M101" s="332"/>
      <c r="N101" s="1095">
        <v>22</v>
      </c>
      <c r="O101" s="1200">
        <v>160</v>
      </c>
      <c r="P101" s="327">
        <f t="shared" si="12"/>
        <v>7.2727272727272725</v>
      </c>
      <c r="Q101" s="1095">
        <v>19</v>
      </c>
      <c r="R101" s="316">
        <v>155</v>
      </c>
      <c r="S101" s="744">
        <f t="shared" si="14"/>
        <v>8.1578947368421044</v>
      </c>
      <c r="T101" s="329"/>
      <c r="U101" s="332"/>
      <c r="V101" s="332"/>
      <c r="W101" s="330"/>
      <c r="X101" s="344"/>
      <c r="Y101" s="319"/>
    </row>
    <row r="102" spans="2:29" x14ac:dyDescent="0.2">
      <c r="B102" s="345">
        <v>6024100</v>
      </c>
      <c r="C102" s="1447" t="s">
        <v>560</v>
      </c>
      <c r="D102" s="1448"/>
      <c r="E102" s="160"/>
      <c r="F102" s="1095">
        <v>18</v>
      </c>
      <c r="G102" s="985"/>
      <c r="H102" s="316">
        <v>44</v>
      </c>
      <c r="I102" s="709"/>
      <c r="J102" s="1095">
        <v>22</v>
      </c>
      <c r="K102" s="985">
        <v>100</v>
      </c>
      <c r="L102" s="709">
        <f t="shared" si="11"/>
        <v>4.5454545454545459</v>
      </c>
      <c r="M102" s="699"/>
      <c r="N102" s="1095">
        <v>22</v>
      </c>
      <c r="O102" s="1080">
        <v>80</v>
      </c>
      <c r="P102" s="327">
        <f t="shared" si="12"/>
        <v>3.6363636363636362</v>
      </c>
      <c r="Q102" s="1095">
        <v>19</v>
      </c>
      <c r="R102" s="316">
        <v>77</v>
      </c>
      <c r="S102" s="744">
        <f t="shared" si="14"/>
        <v>4.0526315789473681</v>
      </c>
      <c r="T102" s="329"/>
      <c r="U102" s="699"/>
      <c r="V102" s="699"/>
      <c r="W102" s="330"/>
      <c r="X102" s="344"/>
      <c r="Y102" s="319"/>
    </row>
    <row r="103" spans="2:29" x14ac:dyDescent="0.2">
      <c r="B103" s="345">
        <v>6025400</v>
      </c>
      <c r="C103" s="1447" t="s">
        <v>692</v>
      </c>
      <c r="D103" s="1448"/>
      <c r="E103" s="160"/>
      <c r="F103" s="1095">
        <v>18</v>
      </c>
      <c r="G103" s="985"/>
      <c r="H103" s="316"/>
      <c r="I103" s="709">
        <f t="shared" si="10"/>
        <v>0</v>
      </c>
      <c r="J103" s="1095">
        <v>22</v>
      </c>
      <c r="K103" s="985"/>
      <c r="L103" s="709">
        <f t="shared" si="11"/>
        <v>0</v>
      </c>
      <c r="M103" s="369"/>
      <c r="N103" s="1095">
        <v>22</v>
      </c>
      <c r="O103" s="1080"/>
      <c r="P103" s="327">
        <f t="shared" si="12"/>
        <v>0</v>
      </c>
      <c r="Q103" s="1095">
        <v>19</v>
      </c>
      <c r="R103" s="316"/>
      <c r="S103" s="744">
        <f t="shared" ref="S103:S106" si="15">R103/Q103</f>
        <v>0</v>
      </c>
      <c r="T103" s="329"/>
      <c r="U103" s="369"/>
      <c r="V103" s="369"/>
      <c r="W103" s="330"/>
      <c r="X103" s="344"/>
      <c r="Y103" s="319"/>
    </row>
    <row r="104" spans="2:29" x14ac:dyDescent="0.2">
      <c r="B104" s="345">
        <v>6025600</v>
      </c>
      <c r="C104" s="1447" t="s">
        <v>693</v>
      </c>
      <c r="D104" s="1448"/>
      <c r="E104" s="160"/>
      <c r="F104" s="1095">
        <v>18</v>
      </c>
      <c r="G104" s="985"/>
      <c r="H104" s="316">
        <v>927</v>
      </c>
      <c r="I104" s="709">
        <f t="shared" si="10"/>
        <v>51.5</v>
      </c>
      <c r="J104" s="1095">
        <v>22</v>
      </c>
      <c r="K104" s="985">
        <v>450</v>
      </c>
      <c r="L104" s="709">
        <f t="shared" si="11"/>
        <v>20.454545454545453</v>
      </c>
      <c r="M104" s="332"/>
      <c r="N104" s="1095">
        <v>22</v>
      </c>
      <c r="O104" s="1080">
        <v>1192</v>
      </c>
      <c r="P104" s="327">
        <f t="shared" si="12"/>
        <v>54.18181818181818</v>
      </c>
      <c r="Q104" s="1095">
        <v>19</v>
      </c>
      <c r="R104" s="316">
        <v>1109</v>
      </c>
      <c r="S104" s="744">
        <f t="shared" si="15"/>
        <v>58.368421052631582</v>
      </c>
      <c r="T104" s="329"/>
      <c r="U104" s="332"/>
      <c r="V104" s="332"/>
      <c r="W104" s="330"/>
      <c r="X104" s="344"/>
      <c r="Y104" s="319"/>
    </row>
    <row r="105" spans="2:29" x14ac:dyDescent="0.2">
      <c r="B105" s="783">
        <v>6061041</v>
      </c>
      <c r="C105" s="1444" t="s">
        <v>985</v>
      </c>
      <c r="D105" s="1445"/>
      <c r="E105" s="428"/>
      <c r="F105" s="1095">
        <v>18</v>
      </c>
      <c r="G105" s="1007"/>
      <c r="H105" s="667"/>
      <c r="I105" s="813"/>
      <c r="J105" s="1095">
        <v>22</v>
      </c>
      <c r="K105" s="428"/>
      <c r="L105" s="709">
        <f t="shared" si="11"/>
        <v>0</v>
      </c>
      <c r="M105" s="429"/>
      <c r="N105" s="1095">
        <v>22</v>
      </c>
      <c r="O105" s="890">
        <v>30</v>
      </c>
      <c r="P105" s="327">
        <f t="shared" si="12"/>
        <v>1.3636363636363635</v>
      </c>
      <c r="Q105" s="1095">
        <v>19</v>
      </c>
      <c r="R105" s="667">
        <v>30</v>
      </c>
      <c r="S105" s="744">
        <f t="shared" si="15"/>
        <v>1.5789473684210527</v>
      </c>
      <c r="T105" s="430"/>
      <c r="U105" s="429"/>
      <c r="V105" s="429"/>
      <c r="W105" s="431"/>
      <c r="X105" s="432"/>
      <c r="Y105" s="319"/>
    </row>
    <row r="106" spans="2:29" ht="12.75" customHeight="1" x14ac:dyDescent="0.2">
      <c r="B106" s="265"/>
      <c r="C106" s="1552"/>
      <c r="D106" s="1553"/>
      <c r="E106" s="428"/>
      <c r="F106" s="1095">
        <v>18</v>
      </c>
      <c r="G106" s="1007"/>
      <c r="H106" s="667"/>
      <c r="I106" s="813">
        <f t="shared" si="10"/>
        <v>0</v>
      </c>
      <c r="J106" s="1095">
        <v>22</v>
      </c>
      <c r="K106" s="428"/>
      <c r="L106" s="709">
        <f t="shared" si="11"/>
        <v>0</v>
      </c>
      <c r="M106" s="429"/>
      <c r="N106" s="1095">
        <v>22</v>
      </c>
      <c r="O106" s="890"/>
      <c r="P106" s="327">
        <f t="shared" si="12"/>
        <v>0</v>
      </c>
      <c r="Q106" s="1095">
        <v>19</v>
      </c>
      <c r="R106" s="667"/>
      <c r="S106" s="744">
        <f t="shared" si="15"/>
        <v>0</v>
      </c>
      <c r="T106" s="430"/>
      <c r="U106" s="429"/>
      <c r="V106" s="429"/>
      <c r="W106" s="431"/>
      <c r="X106" s="432"/>
      <c r="Y106" s="319"/>
    </row>
    <row r="107" spans="2:29" ht="13.5" thickBot="1" x14ac:dyDescent="0.25">
      <c r="B107" s="346"/>
      <c r="C107" s="1554"/>
      <c r="D107" s="1555"/>
      <c r="E107" s="347"/>
      <c r="F107" s="347"/>
      <c r="G107" s="347"/>
      <c r="H107" s="348">
        <f>SUM(H87:H106)</f>
        <v>21562</v>
      </c>
      <c r="I107" s="348"/>
      <c r="J107" s="348"/>
      <c r="K107" s="348">
        <f>SUM(K87:K106)</f>
        <v>25255</v>
      </c>
      <c r="L107" s="1569"/>
      <c r="M107" s="1569"/>
      <c r="N107" s="348"/>
      <c r="O107" s="348">
        <f>SUM(O87:O106)</f>
        <v>28036</v>
      </c>
      <c r="P107" s="348"/>
      <c r="Q107" s="348"/>
      <c r="R107" s="348">
        <f>SUM(R87:R106)</f>
        <v>26519</v>
      </c>
      <c r="S107" s="349"/>
      <c r="T107" s="1531">
        <f>SUM(T87:T88)</f>
        <v>0</v>
      </c>
      <c r="U107" s="1531"/>
      <c r="V107" s="1531"/>
      <c r="W107" s="349">
        <f>SUM(W87:W88)</f>
        <v>0</v>
      </c>
      <c r="X107" s="350">
        <f>SUM(X87:X88)</f>
        <v>0</v>
      </c>
      <c r="Y107" s="319"/>
    </row>
    <row r="108" spans="2:29" x14ac:dyDescent="0.2">
      <c r="B108" s="1556"/>
      <c r="C108" s="1557"/>
      <c r="D108" s="1558"/>
      <c r="E108" s="1581" t="s">
        <v>502</v>
      </c>
      <c r="F108" s="1524" t="s">
        <v>662</v>
      </c>
      <c r="G108" s="1525"/>
      <c r="H108" s="1526"/>
      <c r="I108" s="320" t="s">
        <v>503</v>
      </c>
      <c r="J108" s="1523" t="s">
        <v>502</v>
      </c>
      <c r="K108" s="1524" t="s">
        <v>624</v>
      </c>
      <c r="L108" s="1525"/>
      <c r="M108" s="1526"/>
      <c r="O108" s="1186">
        <v>28036</v>
      </c>
    </row>
    <row r="109" spans="2:29" x14ac:dyDescent="0.2">
      <c r="B109" s="1513" t="s">
        <v>504</v>
      </c>
      <c r="C109" s="1514"/>
      <c r="D109" s="1515"/>
      <c r="E109" s="1470"/>
      <c r="F109" s="1474"/>
      <c r="G109" s="1475"/>
      <c r="H109" s="1476"/>
      <c r="I109" s="1512" t="s">
        <v>505</v>
      </c>
      <c r="J109" s="1443"/>
      <c r="K109" s="1474"/>
      <c r="L109" s="1475"/>
      <c r="M109" s="1476"/>
    </row>
    <row r="110" spans="2:29" x14ac:dyDescent="0.2">
      <c r="B110" s="1513"/>
      <c r="C110" s="1514"/>
      <c r="D110" s="1515"/>
      <c r="E110" s="1469" t="s">
        <v>506</v>
      </c>
      <c r="F110" s="1501"/>
      <c r="G110" s="1472"/>
      <c r="H110" s="1473"/>
      <c r="I110" s="1512"/>
      <c r="J110" s="1442" t="s">
        <v>506</v>
      </c>
      <c r="K110" s="1501"/>
      <c r="L110" s="1472"/>
      <c r="M110" s="1473"/>
    </row>
    <row r="111" spans="2:29" x14ac:dyDescent="0.2">
      <c r="B111" s="1504" t="s">
        <v>507</v>
      </c>
      <c r="C111" s="1505"/>
      <c r="D111" s="1506"/>
      <c r="E111" s="1470"/>
      <c r="F111" s="1474"/>
      <c r="G111" s="1475"/>
      <c r="H111" s="1476"/>
      <c r="I111" s="1494" t="s">
        <v>508</v>
      </c>
      <c r="J111" s="1443"/>
      <c r="K111" s="1474"/>
      <c r="L111" s="1475"/>
      <c r="M111" s="1476"/>
    </row>
    <row r="112" spans="2:29" x14ac:dyDescent="0.2">
      <c r="B112" s="1504"/>
      <c r="C112" s="1505"/>
      <c r="D112" s="1506"/>
      <c r="E112" s="1469" t="s">
        <v>509</v>
      </c>
      <c r="F112" s="1482"/>
      <c r="G112" s="1483"/>
      <c r="H112" s="1484"/>
      <c r="I112" s="1494"/>
      <c r="J112" s="1442" t="s">
        <v>509</v>
      </c>
      <c r="K112" s="1482"/>
      <c r="L112" s="1483"/>
      <c r="M112" s="1484"/>
    </row>
    <row r="113" spans="2:25" x14ac:dyDescent="0.2">
      <c r="B113" s="1461"/>
      <c r="C113" s="1462"/>
      <c r="D113" s="1463"/>
      <c r="E113" s="1470"/>
      <c r="F113" s="1485"/>
      <c r="G113" s="1486"/>
      <c r="H113" s="1487"/>
      <c r="I113" s="69" t="s">
        <v>510</v>
      </c>
      <c r="J113" s="1443"/>
      <c r="K113" s="1485"/>
      <c r="L113" s="1486"/>
      <c r="M113" s="1487"/>
    </row>
    <row r="114" spans="2:25" x14ac:dyDescent="0.2">
      <c r="B114" s="81"/>
      <c r="C114" s="81"/>
      <c r="D114" s="81"/>
      <c r="E114" s="203"/>
      <c r="F114" s="204"/>
      <c r="G114" s="204"/>
      <c r="H114" s="204"/>
      <c r="I114" s="244"/>
      <c r="J114" s="205"/>
      <c r="K114" s="204"/>
      <c r="L114" s="204"/>
      <c r="M114" s="204"/>
    </row>
    <row r="122" spans="2:25" ht="16.5" x14ac:dyDescent="0.2">
      <c r="B122" s="27" t="s">
        <v>472</v>
      </c>
      <c r="C122" s="1479"/>
      <c r="D122" s="1465"/>
      <c r="E122" s="58" t="s">
        <v>473</v>
      </c>
      <c r="F122" s="1477" t="s">
        <v>474</v>
      </c>
      <c r="G122" s="1478"/>
    </row>
    <row r="123" spans="2:25" x14ac:dyDescent="0.2">
      <c r="B123" s="1334"/>
      <c r="C123" s="1335"/>
      <c r="D123" s="1335"/>
      <c r="E123" s="1335"/>
      <c r="F123" s="1335"/>
      <c r="G123" s="1335"/>
    </row>
    <row r="124" spans="2:25" ht="16.5" x14ac:dyDescent="0.2">
      <c r="B124" s="58" t="s">
        <v>475</v>
      </c>
      <c r="C124" s="1479" t="s">
        <v>663</v>
      </c>
      <c r="D124" s="1465"/>
      <c r="E124" s="28" t="s">
        <v>476</v>
      </c>
      <c r="F124" s="1477" t="s">
        <v>474</v>
      </c>
      <c r="G124" s="1478"/>
    </row>
    <row r="125" spans="2:25" x14ac:dyDescent="0.2">
      <c r="B125" s="39"/>
      <c r="C125" s="1561" t="s">
        <v>477</v>
      </c>
      <c r="D125" s="1562"/>
      <c r="E125" s="39"/>
      <c r="F125" s="1334"/>
      <c r="G125" s="1336"/>
      <c r="H125" s="39"/>
      <c r="I125" s="59" t="s">
        <v>478</v>
      </c>
      <c r="J125" s="39"/>
      <c r="K125" s="39"/>
      <c r="L125" s="1490" t="s">
        <v>479</v>
      </c>
      <c r="M125" s="1491"/>
      <c r="N125" s="39"/>
      <c r="O125" s="39"/>
      <c r="P125" s="59" t="s">
        <v>480</v>
      </c>
      <c r="Q125" s="39"/>
      <c r="R125" s="39"/>
      <c r="S125" s="1490" t="s">
        <v>481</v>
      </c>
      <c r="T125" s="1491"/>
      <c r="U125" s="1540" t="s">
        <v>482</v>
      </c>
      <c r="V125" s="1541"/>
      <c r="W125" s="1541"/>
      <c r="X125" s="1542"/>
      <c r="Y125" s="1532" t="s">
        <v>483</v>
      </c>
    </row>
    <row r="126" spans="2:25" ht="99" x14ac:dyDescent="0.2">
      <c r="B126" s="61" t="s">
        <v>484</v>
      </c>
      <c r="C126" s="1534" t="s">
        <v>485</v>
      </c>
      <c r="D126" s="1535"/>
      <c r="E126" s="60" t="s">
        <v>486</v>
      </c>
      <c r="F126" s="1490" t="s">
        <v>487</v>
      </c>
      <c r="G126" s="1491"/>
      <c r="H126" s="28" t="s">
        <v>488</v>
      </c>
      <c r="I126" s="61" t="s">
        <v>489</v>
      </c>
      <c r="J126" s="59" t="s">
        <v>490</v>
      </c>
      <c r="K126" s="28" t="s">
        <v>491</v>
      </c>
      <c r="L126" s="1490" t="s">
        <v>492</v>
      </c>
      <c r="M126" s="1491"/>
      <c r="N126" s="28" t="s">
        <v>493</v>
      </c>
      <c r="O126" s="28" t="s">
        <v>494</v>
      </c>
      <c r="P126" s="241" t="s">
        <v>495</v>
      </c>
      <c r="Q126" s="59" t="s">
        <v>496</v>
      </c>
      <c r="R126" s="59" t="s">
        <v>497</v>
      </c>
      <c r="S126" s="1320" t="s">
        <v>498</v>
      </c>
      <c r="T126" s="1322"/>
      <c r="U126" s="1536" t="s">
        <v>499</v>
      </c>
      <c r="V126" s="1537"/>
      <c r="W126" s="62" t="s">
        <v>500</v>
      </c>
      <c r="X126" s="62" t="s">
        <v>501</v>
      </c>
      <c r="Y126" s="1533"/>
    </row>
    <row r="127" spans="2:25" ht="16.5" customHeight="1" x14ac:dyDescent="0.2">
      <c r="B127" s="95">
        <v>600</v>
      </c>
      <c r="C127" s="1518" t="s">
        <v>570</v>
      </c>
      <c r="D127" s="1519"/>
      <c r="E127" s="123" t="s">
        <v>569</v>
      </c>
      <c r="F127" s="988">
        <v>5</v>
      </c>
      <c r="G127" s="989"/>
      <c r="H127" s="257">
        <f>'Table 7'!D162</f>
        <v>3475</v>
      </c>
      <c r="I127" s="208">
        <f>H127/F127</f>
        <v>695</v>
      </c>
      <c r="J127" s="253">
        <v>6</v>
      </c>
      <c r="K127" s="253">
        <f>'Table 7'!G162</f>
        <v>4280</v>
      </c>
      <c r="L127" s="1508">
        <f>K127/J127</f>
        <v>713.33333333333337</v>
      </c>
      <c r="M127" s="1509"/>
      <c r="N127" s="253">
        <v>6</v>
      </c>
      <c r="O127" s="1201">
        <f>'Table 7'!H162</f>
        <v>5680</v>
      </c>
      <c r="P127" s="709">
        <f>O127/N127</f>
        <v>946.66666666666663</v>
      </c>
      <c r="Q127" s="256">
        <v>5</v>
      </c>
      <c r="R127" s="257">
        <f>'Table 7'!J162</f>
        <v>5045</v>
      </c>
      <c r="S127" s="707">
        <f>R127/Q127</f>
        <v>1009</v>
      </c>
      <c r="T127" s="250"/>
      <c r="U127" s="1528"/>
      <c r="V127" s="1529"/>
      <c r="W127" s="66"/>
      <c r="X127" s="67"/>
      <c r="Y127" s="67"/>
    </row>
    <row r="128" spans="2:25" ht="15" customHeight="1" x14ac:dyDescent="0.2">
      <c r="B128" s="95">
        <v>601</v>
      </c>
      <c r="C128" s="1447" t="s">
        <v>564</v>
      </c>
      <c r="D128" s="1497"/>
      <c r="E128" s="123" t="s">
        <v>569</v>
      </c>
      <c r="F128" s="988">
        <v>5</v>
      </c>
      <c r="G128" s="989"/>
      <c r="H128" s="257">
        <f>'Table 7'!D163</f>
        <v>578</v>
      </c>
      <c r="I128" s="208">
        <f>H128/F128</f>
        <v>115.6</v>
      </c>
      <c r="J128" s="253">
        <v>6</v>
      </c>
      <c r="K128" s="253">
        <f>'Table 7'!G163</f>
        <v>715</v>
      </c>
      <c r="L128" s="1508">
        <f>K128/J128</f>
        <v>119.16666666666667</v>
      </c>
      <c r="M128" s="1509"/>
      <c r="N128" s="253">
        <v>6</v>
      </c>
      <c r="O128" s="1201">
        <f>'Table 7'!H163</f>
        <v>885</v>
      </c>
      <c r="P128" s="709">
        <f>O128/N128</f>
        <v>147.5</v>
      </c>
      <c r="Q128" s="256">
        <v>5</v>
      </c>
      <c r="R128" s="257">
        <f>'Table 7'!J163</f>
        <v>842</v>
      </c>
      <c r="S128" s="707">
        <f t="shared" ref="S128:S135" si="16">R128/Q128</f>
        <v>168.4</v>
      </c>
      <c r="T128" s="250"/>
      <c r="U128" s="1528"/>
      <c r="V128" s="1529"/>
      <c r="W128" s="66"/>
      <c r="X128" s="67"/>
      <c r="Y128" s="67"/>
    </row>
    <row r="129" spans="2:31" ht="12" customHeight="1" x14ac:dyDescent="0.2">
      <c r="B129" s="95">
        <v>6020100</v>
      </c>
      <c r="C129" s="1447" t="s">
        <v>553</v>
      </c>
      <c r="D129" s="1497"/>
      <c r="E129" s="271"/>
      <c r="F129" s="1043">
        <v>5</v>
      </c>
      <c r="G129" s="1044"/>
      <c r="H129" s="666">
        <v>30</v>
      </c>
      <c r="I129" s="208"/>
      <c r="J129" s="253">
        <v>6</v>
      </c>
      <c r="K129" s="253"/>
      <c r="L129" s="1038"/>
      <c r="M129" s="1039"/>
      <c r="N129" s="253">
        <v>6</v>
      </c>
      <c r="O129" s="1078"/>
      <c r="P129" s="709"/>
      <c r="Q129" s="256">
        <v>5</v>
      </c>
      <c r="R129" s="666"/>
      <c r="S129" s="1037"/>
      <c r="T129" s="1045"/>
      <c r="U129" s="1040"/>
      <c r="V129" s="1041"/>
      <c r="W129" s="66"/>
      <c r="X129" s="67"/>
      <c r="Y129" s="67"/>
    </row>
    <row r="130" spans="2:31" x14ac:dyDescent="0.2">
      <c r="B130" s="422">
        <v>6024100</v>
      </c>
      <c r="C130" s="1510" t="s">
        <v>560</v>
      </c>
      <c r="D130" s="1597"/>
      <c r="E130" s="272"/>
      <c r="F130" s="270">
        <v>5</v>
      </c>
      <c r="G130" s="989"/>
      <c r="H130" s="316">
        <v>40</v>
      </c>
      <c r="I130" s="208">
        <f>H130/F130</f>
        <v>8</v>
      </c>
      <c r="J130" s="253">
        <v>6</v>
      </c>
      <c r="K130" s="253">
        <v>200</v>
      </c>
      <c r="L130" s="1508">
        <f>K130/J130</f>
        <v>33.333333333333336</v>
      </c>
      <c r="M130" s="1509"/>
      <c r="N130" s="253">
        <v>6</v>
      </c>
      <c r="O130" s="1078">
        <v>218</v>
      </c>
      <c r="P130" s="709">
        <f>O130/N130</f>
        <v>36.333333333333336</v>
      </c>
      <c r="Q130" s="256">
        <v>5</v>
      </c>
      <c r="R130" s="316">
        <v>217</v>
      </c>
      <c r="S130" s="707">
        <f t="shared" si="16"/>
        <v>43.4</v>
      </c>
      <c r="T130" s="250"/>
      <c r="U130" s="242"/>
      <c r="V130" s="243"/>
      <c r="W130" s="66"/>
      <c r="X130" s="67"/>
      <c r="Y130" s="67"/>
    </row>
    <row r="131" spans="2:31" x14ac:dyDescent="0.2">
      <c r="B131" s="1163">
        <v>6022004</v>
      </c>
      <c r="C131" s="1510" t="s">
        <v>1159</v>
      </c>
      <c r="D131" s="1597"/>
      <c r="E131" s="272"/>
      <c r="F131" s="270">
        <v>5</v>
      </c>
      <c r="G131" s="1174"/>
      <c r="H131" s="316"/>
      <c r="I131" s="208"/>
      <c r="J131" s="253">
        <v>6</v>
      </c>
      <c r="K131" s="253"/>
      <c r="L131" s="1166"/>
      <c r="M131" s="1167"/>
      <c r="N131" s="253">
        <v>6</v>
      </c>
      <c r="O131" s="1173">
        <v>10</v>
      </c>
      <c r="P131" s="709">
        <f t="shared" ref="P131:P133" si="17">O131/N131</f>
        <v>1.6666666666666667</v>
      </c>
      <c r="Q131" s="891">
        <v>5</v>
      </c>
      <c r="R131" s="316">
        <v>9</v>
      </c>
      <c r="S131" s="1162">
        <f t="shared" si="16"/>
        <v>1.8</v>
      </c>
      <c r="T131" s="1177"/>
      <c r="U131" s="1168"/>
      <c r="V131" s="1169"/>
      <c r="W131" s="66"/>
      <c r="X131" s="67"/>
      <c r="Y131" s="67"/>
    </row>
    <row r="132" spans="2:31" x14ac:dyDescent="0.2">
      <c r="B132" s="343">
        <v>6022099</v>
      </c>
      <c r="C132" s="1447" t="s">
        <v>558</v>
      </c>
      <c r="D132" s="1675"/>
      <c r="E132" s="272"/>
      <c r="F132" s="270">
        <v>5</v>
      </c>
      <c r="G132" s="989"/>
      <c r="H132" s="316"/>
      <c r="I132" s="208"/>
      <c r="J132" s="253">
        <v>6</v>
      </c>
      <c r="K132" s="253">
        <v>300</v>
      </c>
      <c r="L132" s="789"/>
      <c r="M132" s="790"/>
      <c r="N132" s="253">
        <v>6</v>
      </c>
      <c r="O132" s="1078">
        <v>117</v>
      </c>
      <c r="P132" s="709">
        <f t="shared" si="17"/>
        <v>19.5</v>
      </c>
      <c r="Q132" s="891">
        <v>5</v>
      </c>
      <c r="R132" s="316">
        <v>117</v>
      </c>
      <c r="S132" s="1162">
        <f t="shared" si="16"/>
        <v>23.4</v>
      </c>
      <c r="T132" s="796"/>
      <c r="U132" s="791"/>
      <c r="V132" s="792"/>
      <c r="W132" s="66"/>
      <c r="X132" s="67"/>
      <c r="Y132" s="67"/>
    </row>
    <row r="133" spans="2:31" x14ac:dyDescent="0.2">
      <c r="B133" s="1187">
        <v>6029099</v>
      </c>
      <c r="C133" s="1447" t="s">
        <v>666</v>
      </c>
      <c r="D133" s="1675"/>
      <c r="E133" s="272"/>
      <c r="F133" s="270">
        <v>5</v>
      </c>
      <c r="G133" s="1174"/>
      <c r="H133" s="316"/>
      <c r="I133" s="208"/>
      <c r="J133" s="253">
        <v>6</v>
      </c>
      <c r="K133" s="253"/>
      <c r="L133" s="1166"/>
      <c r="M133" s="1167"/>
      <c r="N133" s="253">
        <v>6</v>
      </c>
      <c r="O133" s="1173">
        <v>155</v>
      </c>
      <c r="P133" s="709">
        <f t="shared" si="17"/>
        <v>25.833333333333332</v>
      </c>
      <c r="Q133" s="891">
        <v>5</v>
      </c>
      <c r="R133" s="316">
        <v>155</v>
      </c>
      <c r="S133" s="1162">
        <f t="shared" si="16"/>
        <v>31</v>
      </c>
      <c r="T133" s="1177"/>
      <c r="U133" s="1168"/>
      <c r="V133" s="1169"/>
      <c r="W133" s="66"/>
      <c r="X133" s="67"/>
      <c r="Y133" s="67"/>
    </row>
    <row r="134" spans="2:31" x14ac:dyDescent="0.2">
      <c r="B134" s="1187">
        <v>231</v>
      </c>
      <c r="C134" s="1447" t="s">
        <v>1160</v>
      </c>
      <c r="D134" s="1675"/>
      <c r="E134" s="272"/>
      <c r="F134" s="270"/>
      <c r="G134" s="1174"/>
      <c r="H134" s="316"/>
      <c r="I134" s="208"/>
      <c r="J134" s="253"/>
      <c r="K134" s="253"/>
      <c r="L134" s="1166"/>
      <c r="M134" s="1167"/>
      <c r="N134" s="253"/>
      <c r="O134" s="1173">
        <v>2000</v>
      </c>
      <c r="P134" s="709"/>
      <c r="Q134" s="891"/>
      <c r="R134" s="316"/>
      <c r="S134" s="1162"/>
      <c r="T134" s="1177"/>
      <c r="U134" s="1168"/>
      <c r="V134" s="1169"/>
      <c r="W134" s="66"/>
      <c r="X134" s="67"/>
      <c r="Y134" s="67"/>
    </row>
    <row r="135" spans="2:31" x14ac:dyDescent="0.2">
      <c r="B135" s="265">
        <v>2312115</v>
      </c>
      <c r="C135" s="1446" t="s">
        <v>701</v>
      </c>
      <c r="D135" s="1446"/>
      <c r="E135" s="272"/>
      <c r="F135" s="270"/>
      <c r="G135" s="989"/>
      <c r="H135" s="316">
        <v>553</v>
      </c>
      <c r="I135" s="208"/>
      <c r="J135" s="253"/>
      <c r="K135" s="253">
        <v>800</v>
      </c>
      <c r="L135" s="1508"/>
      <c r="M135" s="1509"/>
      <c r="N135" s="253"/>
      <c r="O135" s="1078">
        <v>800</v>
      </c>
      <c r="P135" s="198"/>
      <c r="Q135" s="891"/>
      <c r="R135" s="316"/>
      <c r="S135" s="197" t="e">
        <f t="shared" si="16"/>
        <v>#DIV/0!</v>
      </c>
      <c r="T135" s="250"/>
      <c r="U135" s="242"/>
      <c r="V135" s="243"/>
      <c r="W135" s="66"/>
      <c r="X135" s="67"/>
      <c r="Y135" s="67"/>
    </row>
    <row r="136" spans="2:31" x14ac:dyDescent="0.2">
      <c r="B136" s="940">
        <v>231</v>
      </c>
      <c r="C136" s="1641" t="s">
        <v>1107</v>
      </c>
      <c r="D136" s="1671"/>
      <c r="E136" s="269"/>
      <c r="F136" s="1669"/>
      <c r="G136" s="1670"/>
      <c r="H136" s="316">
        <v>594</v>
      </c>
      <c r="I136" s="208"/>
      <c r="J136" s="253"/>
      <c r="K136" s="253"/>
      <c r="L136" s="246"/>
      <c r="M136" s="247"/>
      <c r="N136" s="253"/>
      <c r="O136" s="1078">
        <v>760</v>
      </c>
      <c r="P136" s="198"/>
      <c r="Q136" s="259"/>
      <c r="R136" s="316">
        <v>726</v>
      </c>
      <c r="S136" s="197"/>
      <c r="T136" s="250"/>
      <c r="U136" s="242"/>
      <c r="V136" s="243"/>
      <c r="W136" s="66"/>
      <c r="X136" s="67"/>
      <c r="Y136" s="67"/>
    </row>
    <row r="137" spans="2:31" x14ac:dyDescent="0.2">
      <c r="B137" s="96"/>
      <c r="C137" s="1668" t="s">
        <v>565</v>
      </c>
      <c r="D137" s="1668"/>
      <c r="E137" s="413"/>
      <c r="F137" s="98"/>
      <c r="G137" s="99"/>
      <c r="H137" s="260">
        <f>SUM(H127:H136)</f>
        <v>5270</v>
      </c>
      <c r="I137" s="109"/>
      <c r="J137" s="109"/>
      <c r="K137" s="258">
        <f>SUM(K127:K136)</f>
        <v>6295</v>
      </c>
      <c r="L137" s="1502"/>
      <c r="M137" s="1503"/>
      <c r="N137" s="109"/>
      <c r="O137" s="258">
        <f>SUM(O127:O136)</f>
        <v>10625</v>
      </c>
      <c r="P137" s="124"/>
      <c r="Q137" s="109"/>
      <c r="R137" s="261">
        <f>SUM(R127:R136)</f>
        <v>7111</v>
      </c>
      <c r="S137" s="153"/>
      <c r="T137" s="1502">
        <f>SUM(T127:T128)</f>
        <v>0</v>
      </c>
      <c r="U137" s="1527"/>
      <c r="V137" s="1503"/>
      <c r="W137" s="109">
        <f>SUM(W127:W128)</f>
        <v>0</v>
      </c>
      <c r="X137" s="109">
        <f>SUM(X127:X128)</f>
        <v>0</v>
      </c>
      <c r="Y137" s="67"/>
    </row>
    <row r="138" spans="2:31" x14ac:dyDescent="0.2">
      <c r="B138" s="1458"/>
      <c r="C138" s="1557"/>
      <c r="D138" s="1558"/>
      <c r="E138" s="1469" t="s">
        <v>502</v>
      </c>
      <c r="F138" s="1471" t="s">
        <v>664</v>
      </c>
      <c r="G138" s="1472"/>
      <c r="H138" s="1473"/>
      <c r="I138" s="68" t="s">
        <v>503</v>
      </c>
      <c r="J138" s="1442" t="s">
        <v>502</v>
      </c>
      <c r="K138" s="1471" t="s">
        <v>624</v>
      </c>
      <c r="L138" s="1472"/>
      <c r="M138" s="1473"/>
    </row>
    <row r="139" spans="2:31" x14ac:dyDescent="0.2">
      <c r="B139" s="1513" t="s">
        <v>504</v>
      </c>
      <c r="C139" s="1514"/>
      <c r="D139" s="1515"/>
      <c r="E139" s="1470"/>
      <c r="F139" s="1474"/>
      <c r="G139" s="1475"/>
      <c r="H139" s="1476"/>
      <c r="I139" s="1512" t="s">
        <v>505</v>
      </c>
      <c r="J139" s="1443"/>
      <c r="K139" s="1474"/>
      <c r="L139" s="1475"/>
      <c r="M139" s="1476"/>
    </row>
    <row r="140" spans="2:31" x14ac:dyDescent="0.2">
      <c r="B140" s="1513"/>
      <c r="C140" s="1514"/>
      <c r="D140" s="1515"/>
      <c r="E140" s="1469" t="s">
        <v>506</v>
      </c>
      <c r="F140" s="1501"/>
      <c r="G140" s="1472"/>
      <c r="H140" s="1473"/>
      <c r="I140" s="1512"/>
      <c r="J140" s="1442" t="s">
        <v>506</v>
      </c>
      <c r="K140" s="1501"/>
      <c r="L140" s="1472"/>
      <c r="M140" s="1473"/>
    </row>
    <row r="141" spans="2:31" x14ac:dyDescent="0.2">
      <c r="B141" s="1504" t="s">
        <v>507</v>
      </c>
      <c r="C141" s="1505"/>
      <c r="D141" s="1506"/>
      <c r="E141" s="1470"/>
      <c r="F141" s="1474"/>
      <c r="G141" s="1475"/>
      <c r="H141" s="1476"/>
      <c r="I141" s="1494" t="s">
        <v>508</v>
      </c>
      <c r="J141" s="1443"/>
      <c r="K141" s="1474"/>
      <c r="L141" s="1475"/>
      <c r="M141" s="1476"/>
    </row>
    <row r="142" spans="2:31" x14ac:dyDescent="0.2">
      <c r="B142" s="1504"/>
      <c r="C142" s="1505"/>
      <c r="D142" s="1506"/>
      <c r="E142" s="1469" t="s">
        <v>509</v>
      </c>
      <c r="F142" s="1482"/>
      <c r="G142" s="1483"/>
      <c r="H142" s="1484"/>
      <c r="I142" s="1494"/>
      <c r="J142" s="1442" t="s">
        <v>509</v>
      </c>
      <c r="K142" s="1482"/>
      <c r="L142" s="1483"/>
      <c r="M142" s="1484"/>
      <c r="AE142" s="161"/>
    </row>
    <row r="143" spans="2:31" x14ac:dyDescent="0.2">
      <c r="B143" s="1461"/>
      <c r="C143" s="1462"/>
      <c r="D143" s="1463"/>
      <c r="E143" s="1470"/>
      <c r="F143" s="1485"/>
      <c r="G143" s="1486"/>
      <c r="H143" s="1487"/>
      <c r="I143" s="69" t="s">
        <v>510</v>
      </c>
      <c r="J143" s="1443"/>
      <c r="K143" s="1485"/>
      <c r="L143" s="1486"/>
      <c r="M143" s="1487"/>
    </row>
    <row r="154" spans="2:25" ht="16.5" x14ac:dyDescent="0.2">
      <c r="B154" s="27" t="s">
        <v>472</v>
      </c>
      <c r="C154" s="1479"/>
      <c r="D154" s="1465"/>
      <c r="E154" s="58" t="s">
        <v>473</v>
      </c>
      <c r="F154" s="1477" t="s">
        <v>474</v>
      </c>
      <c r="G154" s="1478"/>
    </row>
    <row r="155" spans="2:25" x14ac:dyDescent="0.2">
      <c r="B155" s="1334"/>
      <c r="C155" s="1335"/>
      <c r="D155" s="1335"/>
      <c r="E155" s="1335"/>
      <c r="F155" s="1335"/>
      <c r="G155" s="1335"/>
    </row>
    <row r="156" spans="2:25" ht="16.5" x14ac:dyDescent="0.2">
      <c r="B156" s="58" t="s">
        <v>475</v>
      </c>
      <c r="C156" s="1479" t="s">
        <v>665</v>
      </c>
      <c r="D156" s="1465"/>
      <c r="E156" s="28" t="s">
        <v>476</v>
      </c>
      <c r="F156" s="1477" t="s">
        <v>474</v>
      </c>
      <c r="G156" s="1478"/>
    </row>
    <row r="157" spans="2:25" x14ac:dyDescent="0.2">
      <c r="B157" s="39"/>
      <c r="C157" s="1561" t="s">
        <v>477</v>
      </c>
      <c r="D157" s="1562"/>
      <c r="E157" s="39"/>
      <c r="F157" s="1334"/>
      <c r="G157" s="1336"/>
      <c r="H157" s="39"/>
      <c r="I157" s="59" t="s">
        <v>478</v>
      </c>
      <c r="J157" s="39"/>
      <c r="K157" s="39"/>
      <c r="L157" s="1490" t="s">
        <v>479</v>
      </c>
      <c r="M157" s="1491"/>
      <c r="N157" s="39"/>
      <c r="O157" s="39"/>
      <c r="P157" s="59" t="s">
        <v>480</v>
      </c>
      <c r="Q157" s="39"/>
      <c r="R157" s="39"/>
      <c r="S157" s="1490" t="s">
        <v>481</v>
      </c>
      <c r="T157" s="1491"/>
      <c r="U157" s="1540" t="s">
        <v>482</v>
      </c>
      <c r="V157" s="1541"/>
      <c r="W157" s="1541"/>
      <c r="X157" s="1542"/>
      <c r="Y157" s="1532" t="s">
        <v>483</v>
      </c>
    </row>
    <row r="158" spans="2:25" ht="99" x14ac:dyDescent="0.2">
      <c r="B158" s="61" t="s">
        <v>484</v>
      </c>
      <c r="C158" s="1534" t="s">
        <v>485</v>
      </c>
      <c r="D158" s="1535"/>
      <c r="E158" s="60" t="s">
        <v>486</v>
      </c>
      <c r="F158" s="1490" t="s">
        <v>487</v>
      </c>
      <c r="G158" s="1491"/>
      <c r="H158" s="28" t="s">
        <v>488</v>
      </c>
      <c r="I158" s="61" t="s">
        <v>489</v>
      </c>
      <c r="J158" s="59" t="s">
        <v>490</v>
      </c>
      <c r="K158" s="28" t="s">
        <v>491</v>
      </c>
      <c r="L158" s="1490" t="s">
        <v>492</v>
      </c>
      <c r="M158" s="1491"/>
      <c r="N158" s="28" t="s">
        <v>493</v>
      </c>
      <c r="O158" s="28" t="s">
        <v>494</v>
      </c>
      <c r="P158" s="28" t="s">
        <v>495</v>
      </c>
      <c r="Q158" s="59" t="s">
        <v>496</v>
      </c>
      <c r="R158" s="59" t="s">
        <v>497</v>
      </c>
      <c r="S158" s="1320" t="s">
        <v>498</v>
      </c>
      <c r="T158" s="1322"/>
      <c r="U158" s="1536" t="s">
        <v>499</v>
      </c>
      <c r="V158" s="1537"/>
      <c r="W158" s="62" t="s">
        <v>500</v>
      </c>
      <c r="X158" s="62" t="s">
        <v>501</v>
      </c>
      <c r="Y158" s="1533"/>
    </row>
    <row r="159" spans="2:25" ht="16.5" customHeight="1" x14ac:dyDescent="0.2">
      <c r="B159" s="95">
        <v>600</v>
      </c>
      <c r="C159" s="1495" t="s">
        <v>570</v>
      </c>
      <c r="D159" s="1496"/>
      <c r="E159" s="123" t="s">
        <v>569</v>
      </c>
      <c r="F159" s="988">
        <v>6</v>
      </c>
      <c r="G159" s="989"/>
      <c r="H159" s="257">
        <f>'Table 7'!D192</f>
        <v>3309</v>
      </c>
      <c r="I159" s="262">
        <f>H159/F159</f>
        <v>551.5</v>
      </c>
      <c r="J159" s="253">
        <v>6</v>
      </c>
      <c r="K159" s="253">
        <f>'Table 7'!G192</f>
        <v>4580</v>
      </c>
      <c r="L159" s="1508">
        <f>K159/J159</f>
        <v>763.33333333333337</v>
      </c>
      <c r="M159" s="1509"/>
      <c r="N159" s="253">
        <v>6</v>
      </c>
      <c r="O159" s="253">
        <f>'Table 7'!H192</f>
        <v>3780</v>
      </c>
      <c r="P159" s="193">
        <f>O159/N159</f>
        <v>630</v>
      </c>
      <c r="Q159" s="253">
        <v>6</v>
      </c>
      <c r="R159" s="257">
        <f>'Table 7'!J192</f>
        <v>3668</v>
      </c>
      <c r="S159" s="151">
        <f>R159/Q159</f>
        <v>611.33333333333337</v>
      </c>
      <c r="T159" s="159"/>
      <c r="U159" s="250"/>
      <c r="V159" s="251"/>
      <c r="W159" s="65"/>
      <c r="X159" s="66"/>
      <c r="Y159" s="67"/>
    </row>
    <row r="160" spans="2:25" ht="12" customHeight="1" x14ac:dyDescent="0.2">
      <c r="B160" s="95">
        <v>601</v>
      </c>
      <c r="C160" s="1456" t="s">
        <v>564</v>
      </c>
      <c r="D160" s="1520"/>
      <c r="E160" s="123" t="s">
        <v>569</v>
      </c>
      <c r="F160" s="1104">
        <v>6</v>
      </c>
      <c r="G160" s="989"/>
      <c r="H160" s="257">
        <f>'Table 7'!D193</f>
        <v>509</v>
      </c>
      <c r="I160" s="262">
        <f>H160/F160</f>
        <v>84.833333333333329</v>
      </c>
      <c r="J160" s="253">
        <v>6</v>
      </c>
      <c r="K160" s="253">
        <f>'Table 7'!G193</f>
        <v>730</v>
      </c>
      <c r="L160" s="1508">
        <f>K160/J160</f>
        <v>121.66666666666667</v>
      </c>
      <c r="M160" s="1509"/>
      <c r="N160" s="253">
        <v>6</v>
      </c>
      <c r="O160" s="253">
        <f>'Table 7'!H193</f>
        <v>730</v>
      </c>
      <c r="P160" s="193">
        <f>O160/N160</f>
        <v>121.66666666666667</v>
      </c>
      <c r="Q160" s="253">
        <v>6</v>
      </c>
      <c r="R160" s="257">
        <f>'Table 7'!J193</f>
        <v>612</v>
      </c>
      <c r="S160" s="207">
        <f>R160/Q160</f>
        <v>102</v>
      </c>
      <c r="T160" s="159"/>
      <c r="U160" s="250"/>
      <c r="V160" s="251"/>
      <c r="W160" s="65"/>
      <c r="X160" s="66"/>
      <c r="Y160" s="67"/>
    </row>
    <row r="161" spans="2:25" ht="12" customHeight="1" x14ac:dyDescent="0.2">
      <c r="B161" s="95">
        <v>6020100</v>
      </c>
      <c r="C161" s="1447" t="s">
        <v>553</v>
      </c>
      <c r="D161" s="1497"/>
      <c r="E161" s="397"/>
      <c r="F161" s="1104">
        <v>6</v>
      </c>
      <c r="G161" s="270"/>
      <c r="H161" s="257"/>
      <c r="I161" s="262">
        <f t="shared" ref="I161:I171" si="18">H161/F161</f>
        <v>0</v>
      </c>
      <c r="J161" s="253">
        <v>6</v>
      </c>
      <c r="K161" s="253"/>
      <c r="L161" s="1508">
        <f t="shared" ref="L161:L171" si="19">K161/J161</f>
        <v>0</v>
      </c>
      <c r="M161" s="1509"/>
      <c r="N161" s="253">
        <v>6</v>
      </c>
      <c r="O161" s="253">
        <f t="shared" ref="O161" si="20">K161</f>
        <v>0</v>
      </c>
      <c r="P161" s="193">
        <f t="shared" ref="P161:P172" si="21">O161/N161</f>
        <v>0</v>
      </c>
      <c r="Q161" s="253">
        <v>6</v>
      </c>
      <c r="R161" s="257"/>
      <c r="S161" s="207">
        <f t="shared" ref="S161:S164" si="22">R161/Q161</f>
        <v>0</v>
      </c>
      <c r="T161" s="159"/>
      <c r="U161" s="385"/>
      <c r="V161" s="386"/>
      <c r="W161" s="65"/>
      <c r="X161" s="66"/>
      <c r="Y161" s="67"/>
    </row>
    <row r="162" spans="2:25" ht="12" customHeight="1" x14ac:dyDescent="0.2">
      <c r="B162" s="95">
        <v>6021099</v>
      </c>
      <c r="C162" s="1447" t="s">
        <v>1161</v>
      </c>
      <c r="D162" s="1497"/>
      <c r="E162" s="397"/>
      <c r="F162" s="1173">
        <v>6</v>
      </c>
      <c r="G162" s="270"/>
      <c r="H162" s="257"/>
      <c r="I162" s="262"/>
      <c r="J162" s="253">
        <v>6</v>
      </c>
      <c r="K162" s="253"/>
      <c r="L162" s="1166"/>
      <c r="M162" s="1167"/>
      <c r="N162" s="253">
        <v>6</v>
      </c>
      <c r="O162" s="253">
        <v>1500</v>
      </c>
      <c r="P162" s="193">
        <f t="shared" si="21"/>
        <v>250</v>
      </c>
      <c r="Q162" s="253">
        <v>6</v>
      </c>
      <c r="R162" s="257">
        <v>1500</v>
      </c>
      <c r="S162" s="207">
        <f t="shared" si="22"/>
        <v>250</v>
      </c>
      <c r="T162" s="159"/>
      <c r="U162" s="1177"/>
      <c r="V162" s="1178"/>
      <c r="W162" s="65"/>
      <c r="X162" s="66"/>
      <c r="Y162" s="67"/>
    </row>
    <row r="163" spans="2:25" ht="12" customHeight="1" x14ac:dyDescent="0.2">
      <c r="B163" s="95">
        <v>6022001</v>
      </c>
      <c r="C163" s="1510" t="s">
        <v>554</v>
      </c>
      <c r="D163" s="1511"/>
      <c r="E163" s="397"/>
      <c r="F163" s="1104">
        <v>6</v>
      </c>
      <c r="G163" s="270"/>
      <c r="H163" s="257">
        <v>73</v>
      </c>
      <c r="I163" s="262">
        <f t="shared" si="18"/>
        <v>12.166666666666666</v>
      </c>
      <c r="J163" s="253">
        <v>6</v>
      </c>
      <c r="K163" s="253">
        <v>50</v>
      </c>
      <c r="L163" s="1508">
        <f t="shared" si="19"/>
        <v>8.3333333333333339</v>
      </c>
      <c r="M163" s="1509"/>
      <c r="N163" s="253">
        <v>6</v>
      </c>
      <c r="O163" s="253">
        <v>8</v>
      </c>
      <c r="P163" s="193">
        <f t="shared" si="21"/>
        <v>1.3333333333333333</v>
      </c>
      <c r="Q163" s="253">
        <v>6</v>
      </c>
      <c r="R163" s="257">
        <v>7</v>
      </c>
      <c r="S163" s="207">
        <f t="shared" si="22"/>
        <v>1.1666666666666667</v>
      </c>
      <c r="T163" s="159"/>
      <c r="U163" s="416"/>
      <c r="V163" s="417"/>
      <c r="W163" s="65"/>
      <c r="X163" s="66"/>
      <c r="Y163" s="67"/>
    </row>
    <row r="164" spans="2:25" ht="12" customHeight="1" x14ac:dyDescent="0.2">
      <c r="B164" s="95">
        <v>6022002</v>
      </c>
      <c r="C164" s="1510" t="s">
        <v>555</v>
      </c>
      <c r="D164" s="1511"/>
      <c r="E164" s="397"/>
      <c r="F164" s="1104">
        <v>6</v>
      </c>
      <c r="G164" s="270"/>
      <c r="H164" s="257"/>
      <c r="I164" s="262"/>
      <c r="J164" s="253">
        <v>6</v>
      </c>
      <c r="K164" s="253">
        <v>50</v>
      </c>
      <c r="L164" s="1508">
        <f t="shared" si="19"/>
        <v>8.3333333333333339</v>
      </c>
      <c r="M164" s="1509"/>
      <c r="N164" s="253">
        <v>6</v>
      </c>
      <c r="O164" s="253"/>
      <c r="P164" s="193">
        <f t="shared" si="21"/>
        <v>0</v>
      </c>
      <c r="Q164" s="253">
        <v>6</v>
      </c>
      <c r="R164" s="257"/>
      <c r="S164" s="207">
        <f t="shared" si="22"/>
        <v>0</v>
      </c>
      <c r="T164" s="159"/>
      <c r="U164" s="696"/>
      <c r="V164" s="697"/>
      <c r="W164" s="65"/>
      <c r="X164" s="66"/>
      <c r="Y164" s="67"/>
    </row>
    <row r="165" spans="2:25" ht="12" customHeight="1" x14ac:dyDescent="0.2">
      <c r="B165" s="422">
        <v>6022005</v>
      </c>
      <c r="C165" s="1550" t="s">
        <v>671</v>
      </c>
      <c r="D165" s="1565"/>
      <c r="E165" s="397"/>
      <c r="F165" s="1104">
        <v>6</v>
      </c>
      <c r="G165" s="270"/>
      <c r="H165" s="257">
        <v>100</v>
      </c>
      <c r="I165" s="262">
        <f t="shared" si="18"/>
        <v>16.666666666666668</v>
      </c>
      <c r="J165" s="253">
        <v>6</v>
      </c>
      <c r="K165" s="253">
        <v>100</v>
      </c>
      <c r="L165" s="1508">
        <f t="shared" si="19"/>
        <v>16.666666666666668</v>
      </c>
      <c r="M165" s="1509"/>
      <c r="N165" s="253">
        <v>6</v>
      </c>
      <c r="O165" s="253">
        <v>100</v>
      </c>
      <c r="P165" s="193">
        <f t="shared" si="21"/>
        <v>16.666666666666668</v>
      </c>
      <c r="Q165" s="253">
        <v>6</v>
      </c>
      <c r="R165" s="257">
        <v>100</v>
      </c>
      <c r="S165" s="207">
        <f>R165/Q165</f>
        <v>16.666666666666668</v>
      </c>
      <c r="T165" s="159"/>
      <c r="U165" s="416"/>
      <c r="V165" s="417"/>
      <c r="W165" s="65"/>
      <c r="X165" s="66"/>
      <c r="Y165" s="67"/>
    </row>
    <row r="166" spans="2:25" x14ac:dyDescent="0.2">
      <c r="B166" s="182">
        <v>6023100</v>
      </c>
      <c r="C166" s="1447" t="s">
        <v>656</v>
      </c>
      <c r="D166" s="1497"/>
      <c r="E166" s="154"/>
      <c r="F166" s="1104">
        <v>6</v>
      </c>
      <c r="G166" s="270"/>
      <c r="H166" s="257">
        <v>2439</v>
      </c>
      <c r="I166" s="262">
        <f t="shared" si="18"/>
        <v>406.5</v>
      </c>
      <c r="J166" s="253">
        <v>6</v>
      </c>
      <c r="K166" s="253">
        <v>3000</v>
      </c>
      <c r="L166" s="1508">
        <f t="shared" si="19"/>
        <v>500</v>
      </c>
      <c r="M166" s="1509"/>
      <c r="N166" s="253">
        <v>6</v>
      </c>
      <c r="O166" s="253">
        <v>3200</v>
      </c>
      <c r="P166" s="193">
        <f t="shared" si="21"/>
        <v>533.33333333333337</v>
      </c>
      <c r="Q166" s="253">
        <v>6</v>
      </c>
      <c r="R166" s="257">
        <v>3200</v>
      </c>
      <c r="S166" s="207">
        <f>R166/Q166</f>
        <v>533.33333333333337</v>
      </c>
      <c r="T166" s="159"/>
      <c r="U166" s="250"/>
      <c r="V166" s="251"/>
      <c r="W166" s="65"/>
      <c r="X166" s="66"/>
      <c r="Y166" s="67"/>
    </row>
    <row r="167" spans="2:25" x14ac:dyDescent="0.2">
      <c r="B167" s="345">
        <v>6023200</v>
      </c>
      <c r="C167" s="1446" t="s">
        <v>660</v>
      </c>
      <c r="D167" s="1446"/>
      <c r="E167" s="154"/>
      <c r="F167" s="1104">
        <v>6</v>
      </c>
      <c r="G167" s="270"/>
      <c r="H167" s="257">
        <v>200</v>
      </c>
      <c r="I167" s="262"/>
      <c r="J167" s="253">
        <v>6</v>
      </c>
      <c r="K167" s="253">
        <v>200</v>
      </c>
      <c r="L167" s="1508">
        <f t="shared" si="19"/>
        <v>33.333333333333336</v>
      </c>
      <c r="M167" s="1509"/>
      <c r="N167" s="253">
        <v>6</v>
      </c>
      <c r="O167" s="253">
        <v>200</v>
      </c>
      <c r="P167" s="193">
        <f t="shared" si="21"/>
        <v>33.333333333333336</v>
      </c>
      <c r="Q167" s="253">
        <v>6</v>
      </c>
      <c r="R167" s="257">
        <v>200</v>
      </c>
      <c r="S167" s="207">
        <f t="shared" ref="S167:S168" si="23">R167/Q167</f>
        <v>33.333333333333336</v>
      </c>
      <c r="T167" s="159"/>
      <c r="U167" s="696"/>
      <c r="V167" s="697"/>
      <c r="W167" s="65"/>
      <c r="X167" s="66"/>
      <c r="Y167" s="67"/>
    </row>
    <row r="168" spans="2:25" x14ac:dyDescent="0.2">
      <c r="B168" s="814">
        <v>6023300</v>
      </c>
      <c r="C168" s="1446" t="s">
        <v>661</v>
      </c>
      <c r="D168" s="1446"/>
      <c r="E168" s="154"/>
      <c r="F168" s="1104">
        <v>6</v>
      </c>
      <c r="G168" s="270"/>
      <c r="H168" s="257"/>
      <c r="I168" s="262"/>
      <c r="J168" s="253">
        <v>6</v>
      </c>
      <c r="K168" s="253"/>
      <c r="L168" s="789"/>
      <c r="M168" s="790"/>
      <c r="N168" s="253">
        <v>6</v>
      </c>
      <c r="O168" s="253"/>
      <c r="P168" s="193"/>
      <c r="Q168" s="253">
        <v>6</v>
      </c>
      <c r="R168" s="257"/>
      <c r="S168" s="207">
        <f t="shared" si="23"/>
        <v>0</v>
      </c>
      <c r="T168" s="159"/>
      <c r="U168" s="796"/>
      <c r="V168" s="797"/>
      <c r="W168" s="65"/>
      <c r="X168" s="66"/>
      <c r="Y168" s="67"/>
    </row>
    <row r="169" spans="2:25" x14ac:dyDescent="0.2">
      <c r="B169" s="182">
        <v>6024100</v>
      </c>
      <c r="C169" s="1447" t="s">
        <v>678</v>
      </c>
      <c r="D169" s="1497"/>
      <c r="E169" s="154"/>
      <c r="F169" s="1104">
        <v>6</v>
      </c>
      <c r="G169" s="270"/>
      <c r="H169" s="257">
        <v>8</v>
      </c>
      <c r="I169" s="262">
        <f t="shared" si="18"/>
        <v>1.3333333333333333</v>
      </c>
      <c r="J169" s="253">
        <v>6</v>
      </c>
      <c r="K169" s="253">
        <v>200</v>
      </c>
      <c r="L169" s="1508">
        <f t="shared" si="19"/>
        <v>33.333333333333336</v>
      </c>
      <c r="M169" s="1509"/>
      <c r="N169" s="253">
        <v>6</v>
      </c>
      <c r="O169" s="253">
        <v>100</v>
      </c>
      <c r="P169" s="193">
        <f t="shared" si="21"/>
        <v>16.666666666666668</v>
      </c>
      <c r="Q169" s="253">
        <v>6</v>
      </c>
      <c r="R169" s="257">
        <v>100</v>
      </c>
      <c r="S169" s="736">
        <f>R169/Q169</f>
        <v>16.666666666666668</v>
      </c>
      <c r="T169" s="159"/>
      <c r="U169" s="250"/>
      <c r="V169" s="251"/>
      <c r="W169" s="65"/>
      <c r="X169" s="66"/>
      <c r="Y169" s="67"/>
    </row>
    <row r="170" spans="2:25" x14ac:dyDescent="0.2">
      <c r="B170" s="422">
        <v>6025400</v>
      </c>
      <c r="C170" s="1510" t="s">
        <v>736</v>
      </c>
      <c r="D170" s="1511"/>
      <c r="E170" s="433"/>
      <c r="F170" s="1104">
        <v>6</v>
      </c>
      <c r="G170" s="270"/>
      <c r="H170" s="257">
        <v>1094</v>
      </c>
      <c r="I170" s="262">
        <f t="shared" si="18"/>
        <v>182.33333333333334</v>
      </c>
      <c r="J170" s="253">
        <v>6</v>
      </c>
      <c r="K170" s="253">
        <v>737</v>
      </c>
      <c r="L170" s="1508">
        <f t="shared" si="19"/>
        <v>122.83333333333333</v>
      </c>
      <c r="M170" s="1509"/>
      <c r="N170" s="253">
        <v>6</v>
      </c>
      <c r="O170" s="253">
        <v>1530</v>
      </c>
      <c r="P170" s="193">
        <f t="shared" si="21"/>
        <v>255</v>
      </c>
      <c r="Q170" s="253">
        <v>6</v>
      </c>
      <c r="R170" s="257">
        <v>1530</v>
      </c>
      <c r="S170" s="1217">
        <f t="shared" ref="S170:S171" si="24">R170/Q170</f>
        <v>255</v>
      </c>
      <c r="T170" s="159"/>
      <c r="U170" s="416"/>
      <c r="V170" s="417"/>
      <c r="W170" s="65"/>
      <c r="X170" s="66"/>
      <c r="Y170" s="67"/>
    </row>
    <row r="171" spans="2:25" x14ac:dyDescent="0.2">
      <c r="B171" s="182">
        <v>6025600</v>
      </c>
      <c r="C171" s="1510" t="s">
        <v>655</v>
      </c>
      <c r="D171" s="1511"/>
      <c r="E171" s="268"/>
      <c r="F171" s="1104">
        <v>6</v>
      </c>
      <c r="G171" s="270"/>
      <c r="H171" s="1087">
        <v>1782</v>
      </c>
      <c r="I171" s="262">
        <f t="shared" si="18"/>
        <v>297</v>
      </c>
      <c r="J171" s="253">
        <v>6</v>
      </c>
      <c r="K171" s="253">
        <v>500</v>
      </c>
      <c r="L171" s="1508">
        <f t="shared" si="19"/>
        <v>83.333333333333329</v>
      </c>
      <c r="M171" s="1509"/>
      <c r="N171" s="253">
        <v>6</v>
      </c>
      <c r="O171" s="253">
        <v>499</v>
      </c>
      <c r="P171" s="193">
        <f t="shared" si="21"/>
        <v>83.166666666666671</v>
      </c>
      <c r="Q171" s="253">
        <v>6</v>
      </c>
      <c r="R171" s="1087">
        <v>499</v>
      </c>
      <c r="S171" s="1217">
        <f t="shared" si="24"/>
        <v>83.166666666666671</v>
      </c>
      <c r="T171" s="159"/>
      <c r="U171" s="250"/>
      <c r="V171" s="251"/>
      <c r="W171" s="65"/>
      <c r="X171" s="66"/>
      <c r="Y171" s="67"/>
    </row>
    <row r="172" spans="2:25" x14ac:dyDescent="0.2">
      <c r="B172" s="783"/>
      <c r="C172" s="1444"/>
      <c r="D172" s="1445"/>
      <c r="E172" s="204"/>
      <c r="F172" s="1104">
        <v>6</v>
      </c>
      <c r="G172" s="270"/>
      <c r="H172" s="256"/>
      <c r="I172" s="815"/>
      <c r="J172" s="253">
        <v>6</v>
      </c>
      <c r="K172" s="253"/>
      <c r="L172" s="789"/>
      <c r="M172" s="790"/>
      <c r="N172" s="253">
        <v>6</v>
      </c>
      <c r="O172" s="253"/>
      <c r="P172" s="193">
        <f t="shared" si="21"/>
        <v>0</v>
      </c>
      <c r="Q172" s="253">
        <v>6</v>
      </c>
      <c r="R172" s="256"/>
      <c r="S172" s="151"/>
      <c r="T172" s="159"/>
      <c r="U172" s="796"/>
      <c r="V172" s="797"/>
      <c r="W172" s="65"/>
      <c r="X172" s="66"/>
      <c r="Y172" s="67"/>
    </row>
    <row r="173" spans="2:25" x14ac:dyDescent="0.2">
      <c r="B173" s="265">
        <v>231</v>
      </c>
      <c r="C173" s="1586" t="s">
        <v>731</v>
      </c>
      <c r="D173" s="1586"/>
      <c r="E173" s="294"/>
      <c r="F173" s="270"/>
      <c r="G173" s="270"/>
      <c r="H173" s="256">
        <v>515</v>
      </c>
      <c r="I173" s="243"/>
      <c r="J173" s="253"/>
      <c r="K173" s="253">
        <v>200</v>
      </c>
      <c r="L173" s="192"/>
      <c r="M173" s="243"/>
      <c r="N173" s="253"/>
      <c r="O173" s="253">
        <v>200</v>
      </c>
      <c r="P173" s="65"/>
      <c r="Q173" s="253"/>
      <c r="R173" s="256"/>
      <c r="S173" s="151"/>
      <c r="T173" s="159"/>
      <c r="U173" s="250"/>
      <c r="V173" s="251"/>
      <c r="W173" s="65"/>
      <c r="X173" s="66"/>
      <c r="Y173" s="67"/>
    </row>
    <row r="174" spans="2:25" x14ac:dyDescent="0.2">
      <c r="B174" s="434">
        <v>2313300</v>
      </c>
      <c r="C174" s="1586" t="s">
        <v>981</v>
      </c>
      <c r="D174" s="1586"/>
      <c r="E174" s="294"/>
      <c r="F174" s="270"/>
      <c r="G174" s="270"/>
      <c r="H174" s="256">
        <v>7125</v>
      </c>
      <c r="I174" s="278"/>
      <c r="J174" s="253"/>
      <c r="K174" s="253">
        <v>8000</v>
      </c>
      <c r="L174" s="192"/>
      <c r="M174" s="278"/>
      <c r="N174" s="253"/>
      <c r="O174" s="253">
        <v>8000</v>
      </c>
      <c r="P174" s="65"/>
      <c r="Q174" s="253"/>
      <c r="R174" s="256">
        <v>7600</v>
      </c>
      <c r="S174" s="151"/>
      <c r="T174" s="159"/>
      <c r="U174" s="279"/>
      <c r="V174" s="280"/>
      <c r="W174" s="65"/>
      <c r="X174" s="66"/>
      <c r="Y174" s="67"/>
    </row>
    <row r="175" spans="2:25" ht="11.25" customHeight="1" x14ac:dyDescent="0.2">
      <c r="B175" s="265">
        <v>231</v>
      </c>
      <c r="C175" s="1586" t="s">
        <v>982</v>
      </c>
      <c r="D175" s="1586"/>
      <c r="E175" s="294"/>
      <c r="F175" s="270"/>
      <c r="G175" s="270"/>
      <c r="H175" s="256"/>
      <c r="I175" s="278"/>
      <c r="J175" s="253"/>
      <c r="K175" s="253">
        <v>1500</v>
      </c>
      <c r="L175" s="192"/>
      <c r="M175" s="278"/>
      <c r="N175" s="253"/>
      <c r="O175" s="253"/>
      <c r="P175" s="65"/>
      <c r="Q175" s="253"/>
      <c r="R175" s="256"/>
      <c r="S175" s="151"/>
      <c r="T175" s="159"/>
      <c r="U175" s="279"/>
      <c r="V175" s="280"/>
      <c r="W175" s="65"/>
      <c r="X175" s="66"/>
      <c r="Y175" s="67"/>
    </row>
    <row r="176" spans="2:25" x14ac:dyDescent="0.2">
      <c r="B176" s="762">
        <v>231</v>
      </c>
      <c r="C176" s="1587" t="s">
        <v>1074</v>
      </c>
      <c r="D176" s="1587"/>
      <c r="E176" s="761"/>
      <c r="F176" s="988"/>
      <c r="G176" s="270"/>
      <c r="H176" s="256">
        <v>1105</v>
      </c>
      <c r="I176" s="763"/>
      <c r="J176" s="253"/>
      <c r="K176" s="253"/>
      <c r="L176" s="192"/>
      <c r="M176" s="763"/>
      <c r="N176" s="253"/>
      <c r="O176" s="253"/>
      <c r="P176" s="65"/>
      <c r="Q176" s="253"/>
      <c r="R176" s="256"/>
      <c r="S176" s="151"/>
      <c r="T176" s="159"/>
      <c r="U176" s="765"/>
      <c r="V176" s="766"/>
      <c r="W176" s="65"/>
      <c r="X176" s="66"/>
      <c r="Y176" s="67"/>
    </row>
    <row r="177" spans="2:25" x14ac:dyDescent="0.2">
      <c r="B177" s="96"/>
      <c r="C177" s="1582" t="s">
        <v>565</v>
      </c>
      <c r="D177" s="1583"/>
      <c r="E177" s="97"/>
      <c r="F177" s="98"/>
      <c r="G177" s="99"/>
      <c r="H177" s="264">
        <f>SUM(H159:H176)</f>
        <v>18259</v>
      </c>
      <c r="I177" s="109"/>
      <c r="J177" s="109"/>
      <c r="K177" s="209">
        <f>SUM(K159:K176)</f>
        <v>19847</v>
      </c>
      <c r="L177" s="1502"/>
      <c r="M177" s="1503"/>
      <c r="N177" s="109"/>
      <c r="O177" s="210">
        <f>SUM(O159:O176)</f>
        <v>19847</v>
      </c>
      <c r="P177" s="109"/>
      <c r="Q177" s="109"/>
      <c r="R177" s="273">
        <f>SUM(R159:R176)</f>
        <v>19016</v>
      </c>
      <c r="S177" s="109"/>
      <c r="T177" s="109">
        <f t="shared" ref="T177:Y177" si="25">SUM(T159:T171)</f>
        <v>0</v>
      </c>
      <c r="U177" s="109">
        <f t="shared" si="25"/>
        <v>0</v>
      </c>
      <c r="V177" s="109">
        <f t="shared" si="25"/>
        <v>0</v>
      </c>
      <c r="W177" s="109">
        <f t="shared" si="25"/>
        <v>0</v>
      </c>
      <c r="X177" s="109">
        <f t="shared" si="25"/>
        <v>0</v>
      </c>
      <c r="Y177" s="109">
        <f t="shared" si="25"/>
        <v>0</v>
      </c>
    </row>
    <row r="178" spans="2:25" x14ac:dyDescent="0.2">
      <c r="B178" s="1458"/>
      <c r="C178" s="1459"/>
      <c r="D178" s="1460"/>
      <c r="E178" s="1469" t="s">
        <v>502</v>
      </c>
      <c r="F178" s="1471" t="s">
        <v>971</v>
      </c>
      <c r="G178" s="1472"/>
      <c r="H178" s="1473"/>
      <c r="I178" s="68" t="s">
        <v>503</v>
      </c>
      <c r="J178" s="1442" t="s">
        <v>502</v>
      </c>
      <c r="K178" s="1471" t="s">
        <v>624</v>
      </c>
      <c r="L178" s="1472"/>
      <c r="M178" s="1473"/>
    </row>
    <row r="179" spans="2:25" x14ac:dyDescent="0.2">
      <c r="B179" s="1513" t="s">
        <v>504</v>
      </c>
      <c r="C179" s="1514"/>
      <c r="D179" s="1515"/>
      <c r="E179" s="1470"/>
      <c r="F179" s="1474"/>
      <c r="G179" s="1475"/>
      <c r="H179" s="1476"/>
      <c r="I179" s="1512" t="s">
        <v>505</v>
      </c>
      <c r="J179" s="1443"/>
      <c r="K179" s="1474"/>
      <c r="L179" s="1475"/>
      <c r="M179" s="1476"/>
    </row>
    <row r="180" spans="2:25" x14ac:dyDescent="0.2">
      <c r="B180" s="1513"/>
      <c r="C180" s="1514"/>
      <c r="D180" s="1515"/>
      <c r="E180" s="1469" t="s">
        <v>506</v>
      </c>
      <c r="F180" s="1501"/>
      <c r="G180" s="1472"/>
      <c r="H180" s="1473"/>
      <c r="I180" s="1512"/>
      <c r="J180" s="1442" t="s">
        <v>506</v>
      </c>
      <c r="K180" s="1501"/>
      <c r="L180" s="1472"/>
      <c r="M180" s="1473"/>
    </row>
    <row r="181" spans="2:25" x14ac:dyDescent="0.2">
      <c r="B181" s="1504" t="s">
        <v>507</v>
      </c>
      <c r="C181" s="1505"/>
      <c r="D181" s="1506"/>
      <c r="E181" s="1470"/>
      <c r="F181" s="1474"/>
      <c r="G181" s="1475"/>
      <c r="H181" s="1476"/>
      <c r="I181" s="1494" t="s">
        <v>508</v>
      </c>
      <c r="J181" s="1443"/>
      <c r="K181" s="1474"/>
      <c r="L181" s="1475"/>
      <c r="M181" s="1476"/>
    </row>
    <row r="182" spans="2:25" x14ac:dyDescent="0.2">
      <c r="B182" s="1504"/>
      <c r="C182" s="1505"/>
      <c r="D182" s="1506"/>
      <c r="E182" s="1469" t="s">
        <v>509</v>
      </c>
      <c r="F182" s="1482"/>
      <c r="G182" s="1483"/>
      <c r="H182" s="1484"/>
      <c r="I182" s="1494"/>
      <c r="J182" s="1442" t="s">
        <v>509</v>
      </c>
      <c r="K182" s="1482"/>
      <c r="L182" s="1483"/>
      <c r="M182" s="1484"/>
    </row>
    <row r="183" spans="2:25" x14ac:dyDescent="0.2">
      <c r="B183" s="1461"/>
      <c r="C183" s="1462"/>
      <c r="D183" s="1463"/>
      <c r="E183" s="1470"/>
      <c r="F183" s="1485"/>
      <c r="G183" s="1486"/>
      <c r="H183" s="1487"/>
      <c r="I183" s="69" t="s">
        <v>510</v>
      </c>
      <c r="J183" s="1443"/>
      <c r="K183" s="1485"/>
      <c r="L183" s="1486"/>
      <c r="M183" s="1487"/>
    </row>
    <row r="184" spans="2:25" x14ac:dyDescent="0.2">
      <c r="B184" s="81"/>
      <c r="C184" s="81"/>
      <c r="D184" s="81"/>
      <c r="E184" s="203"/>
      <c r="F184" s="206"/>
      <c r="G184" s="206"/>
      <c r="H184" s="206"/>
      <c r="I184" s="244"/>
      <c r="J184" s="205"/>
      <c r="K184" s="206"/>
      <c r="L184" s="206"/>
      <c r="M184" s="206"/>
    </row>
    <row r="185" spans="2:25" x14ac:dyDescent="0.2">
      <c r="B185" s="945"/>
      <c r="C185" s="945"/>
      <c r="D185" s="945"/>
      <c r="E185" s="203"/>
      <c r="F185" s="206"/>
      <c r="G185" s="206"/>
      <c r="H185" s="206"/>
      <c r="I185" s="941"/>
      <c r="J185" s="205"/>
      <c r="K185" s="206"/>
      <c r="L185" s="206"/>
      <c r="M185" s="206"/>
    </row>
    <row r="187" spans="2:25" ht="16.5" x14ac:dyDescent="0.2">
      <c r="B187" s="27" t="s">
        <v>472</v>
      </c>
      <c r="C187" s="1479"/>
      <c r="D187" s="1465"/>
      <c r="E187" s="58" t="s">
        <v>473</v>
      </c>
      <c r="F187" s="1477" t="s">
        <v>474</v>
      </c>
      <c r="G187" s="1478"/>
    </row>
    <row r="188" spans="2:25" x14ac:dyDescent="0.2">
      <c r="B188" s="1334"/>
      <c r="C188" s="1335"/>
      <c r="D188" s="1335"/>
      <c r="E188" s="1335"/>
      <c r="F188" s="1335"/>
      <c r="G188" s="1335"/>
    </row>
    <row r="189" spans="2:25" ht="16.5" x14ac:dyDescent="0.2">
      <c r="B189" s="58" t="s">
        <v>475</v>
      </c>
      <c r="C189" s="1464" t="s">
        <v>614</v>
      </c>
      <c r="D189" s="1465"/>
      <c r="E189" s="28" t="s">
        <v>476</v>
      </c>
      <c r="F189" s="1477" t="s">
        <v>474</v>
      </c>
      <c r="G189" s="1478"/>
    </row>
    <row r="190" spans="2:25" x14ac:dyDescent="0.2">
      <c r="B190" s="39"/>
      <c r="C190" s="1561" t="s">
        <v>477</v>
      </c>
      <c r="D190" s="1562"/>
      <c r="E190" s="39"/>
      <c r="F190" s="1334"/>
      <c r="G190" s="1336"/>
      <c r="H190" s="39"/>
      <c r="I190" s="59" t="s">
        <v>478</v>
      </c>
      <c r="J190" s="39"/>
      <c r="K190" s="39"/>
      <c r="L190" s="1490" t="s">
        <v>479</v>
      </c>
      <c r="M190" s="1491"/>
      <c r="N190" s="39"/>
      <c r="O190" s="39"/>
      <c r="P190" s="59" t="s">
        <v>480</v>
      </c>
      <c r="Q190" s="39"/>
      <c r="R190" s="39"/>
      <c r="S190" s="1490" t="s">
        <v>481</v>
      </c>
      <c r="T190" s="1491"/>
      <c r="U190" s="1540" t="s">
        <v>482</v>
      </c>
      <c r="V190" s="1541"/>
      <c r="W190" s="1541"/>
      <c r="X190" s="1542"/>
      <c r="Y190" s="1532" t="s">
        <v>483</v>
      </c>
    </row>
    <row r="191" spans="2:25" ht="78.75" customHeight="1" x14ac:dyDescent="0.2">
      <c r="B191" s="61" t="s">
        <v>484</v>
      </c>
      <c r="C191" s="1534" t="s">
        <v>485</v>
      </c>
      <c r="D191" s="1535"/>
      <c r="E191" s="60" t="s">
        <v>486</v>
      </c>
      <c r="F191" s="1490" t="s">
        <v>487</v>
      </c>
      <c r="G191" s="1491"/>
      <c r="H191" s="28" t="s">
        <v>488</v>
      </c>
      <c r="I191" s="61" t="s">
        <v>489</v>
      </c>
      <c r="J191" s="59" t="s">
        <v>490</v>
      </c>
      <c r="K191" s="28" t="s">
        <v>491</v>
      </c>
      <c r="L191" s="1490" t="s">
        <v>492</v>
      </c>
      <c r="M191" s="1491"/>
      <c r="N191" s="28" t="s">
        <v>493</v>
      </c>
      <c r="O191" s="28" t="s">
        <v>494</v>
      </c>
      <c r="P191" s="28" t="s">
        <v>495</v>
      </c>
      <c r="Q191" s="59" t="s">
        <v>496</v>
      </c>
      <c r="R191" s="59" t="s">
        <v>497</v>
      </c>
      <c r="S191" s="1320" t="s">
        <v>498</v>
      </c>
      <c r="T191" s="1322"/>
      <c r="U191" s="1536" t="s">
        <v>499</v>
      </c>
      <c r="V191" s="1537"/>
      <c r="W191" s="62" t="s">
        <v>500</v>
      </c>
      <c r="X191" s="62" t="s">
        <v>501</v>
      </c>
      <c r="Y191" s="1533"/>
    </row>
    <row r="192" spans="2:25" ht="18.75" customHeight="1" x14ac:dyDescent="0.2">
      <c r="B192" s="95">
        <v>600</v>
      </c>
      <c r="C192" s="1495" t="s">
        <v>570</v>
      </c>
      <c r="D192" s="1496"/>
      <c r="E192" s="123" t="s">
        <v>569</v>
      </c>
      <c r="F192" s="254">
        <v>13</v>
      </c>
      <c r="G192" s="255"/>
      <c r="H192" s="253">
        <f>'Table 7'!D224</f>
        <v>7907</v>
      </c>
      <c r="I192" s="710">
        <f>H192/F192</f>
        <v>608.23076923076928</v>
      </c>
      <c r="J192" s="253">
        <v>15</v>
      </c>
      <c r="K192" s="253">
        <f>'Table 7'!G224</f>
        <v>10580</v>
      </c>
      <c r="L192" s="708">
        <f>K192/J192</f>
        <v>705.33333333333337</v>
      </c>
      <c r="M192" s="195">
        <f>K192/J192</f>
        <v>705.33333333333337</v>
      </c>
      <c r="N192" s="253">
        <v>15</v>
      </c>
      <c r="O192" s="253">
        <f>'Table 7'!H224</f>
        <v>10580</v>
      </c>
      <c r="P192" s="704">
        <f>O192/N192</f>
        <v>705.33333333333337</v>
      </c>
      <c r="Q192" s="253">
        <v>14</v>
      </c>
      <c r="R192" s="257">
        <f>'Table 7'!J224</f>
        <v>9737</v>
      </c>
      <c r="S192" s="1492">
        <f>R192/Q192</f>
        <v>695.5</v>
      </c>
      <c r="T192" s="1493"/>
      <c r="U192" s="250"/>
      <c r="V192" s="251"/>
      <c r="W192" s="65"/>
      <c r="X192" s="66"/>
      <c r="Y192" s="67"/>
    </row>
    <row r="193" spans="2:25" ht="16.5" customHeight="1" x14ac:dyDescent="0.2">
      <c r="B193" s="95">
        <v>601</v>
      </c>
      <c r="C193" s="1456" t="s">
        <v>564</v>
      </c>
      <c r="D193" s="1520"/>
      <c r="E193" s="123" t="s">
        <v>569</v>
      </c>
      <c r="F193" s="254">
        <v>13</v>
      </c>
      <c r="G193" s="255"/>
      <c r="H193" s="253">
        <f>'Table 7'!D225</f>
        <v>1354</v>
      </c>
      <c r="I193" s="710">
        <f>H193/F193</f>
        <v>104.15384615384616</v>
      </c>
      <c r="J193" s="253">
        <v>15</v>
      </c>
      <c r="K193" s="253">
        <f>'Table 7'!G225</f>
        <v>1750</v>
      </c>
      <c r="L193" s="708">
        <f>K193/J193</f>
        <v>116.66666666666667</v>
      </c>
      <c r="M193" s="195">
        <f>K193/J193</f>
        <v>116.66666666666667</v>
      </c>
      <c r="N193" s="253">
        <v>15</v>
      </c>
      <c r="O193" s="253">
        <f t="shared" ref="O193" si="26">K193</f>
        <v>1750</v>
      </c>
      <c r="P193" s="704">
        <f>O193/N193</f>
        <v>116.66666666666667</v>
      </c>
      <c r="Q193" s="253">
        <v>14</v>
      </c>
      <c r="R193" s="257">
        <f>'Table 7'!J225</f>
        <v>1621</v>
      </c>
      <c r="S193" s="1492">
        <f t="shared" ref="S193:S208" si="27">R193/Q193</f>
        <v>115.78571428571429</v>
      </c>
      <c r="T193" s="1493"/>
      <c r="U193" s="250"/>
      <c r="V193" s="251"/>
      <c r="W193" s="65"/>
      <c r="X193" s="66"/>
      <c r="Y193" s="67"/>
    </row>
    <row r="194" spans="2:25" ht="12" customHeight="1" x14ac:dyDescent="0.2">
      <c r="B194" s="395">
        <v>6020200</v>
      </c>
      <c r="C194" s="1447" t="s">
        <v>716</v>
      </c>
      <c r="D194" s="1497"/>
      <c r="E194" s="397"/>
      <c r="F194" s="1104">
        <v>13</v>
      </c>
      <c r="G194" s="795"/>
      <c r="H194" s="257">
        <v>30</v>
      </c>
      <c r="I194" s="710">
        <f>H194/F194</f>
        <v>2.3076923076923075</v>
      </c>
      <c r="J194" s="253">
        <v>15</v>
      </c>
      <c r="K194" s="253">
        <v>31</v>
      </c>
      <c r="L194" s="789"/>
      <c r="M194" s="195"/>
      <c r="N194" s="253">
        <v>15</v>
      </c>
      <c r="O194" s="253">
        <v>5</v>
      </c>
      <c r="P194" s="704"/>
      <c r="Q194" s="253">
        <v>14</v>
      </c>
      <c r="R194" s="257">
        <v>5</v>
      </c>
      <c r="S194" s="787"/>
      <c r="T194" s="788"/>
      <c r="U194" s="796"/>
      <c r="V194" s="797"/>
      <c r="W194" s="65"/>
      <c r="X194" s="66"/>
      <c r="Y194" s="67"/>
    </row>
    <row r="195" spans="2:25" ht="13.5" customHeight="1" x14ac:dyDescent="0.2">
      <c r="B195" s="395">
        <v>6020100</v>
      </c>
      <c r="C195" s="1447" t="s">
        <v>553</v>
      </c>
      <c r="D195" s="1497"/>
      <c r="E195" s="397"/>
      <c r="F195" s="1104">
        <v>13</v>
      </c>
      <c r="G195" s="255"/>
      <c r="H195" s="257"/>
      <c r="I195" s="710"/>
      <c r="J195" s="253">
        <v>15</v>
      </c>
      <c r="K195" s="253">
        <v>50</v>
      </c>
      <c r="L195" s="708">
        <f t="shared" ref="L195:L208" si="28">K195/J195</f>
        <v>3.3333333333333335</v>
      </c>
      <c r="M195" s="195"/>
      <c r="N195" s="253">
        <v>15</v>
      </c>
      <c r="O195" s="253">
        <v>50</v>
      </c>
      <c r="P195" s="704">
        <f t="shared" ref="P195:P208" si="29">O195/N195</f>
        <v>3.3333333333333335</v>
      </c>
      <c r="Q195" s="253">
        <v>14</v>
      </c>
      <c r="R195" s="257">
        <v>50</v>
      </c>
      <c r="S195" s="1492">
        <f t="shared" si="27"/>
        <v>3.5714285714285716</v>
      </c>
      <c r="T195" s="1493"/>
      <c r="U195" s="696"/>
      <c r="V195" s="697"/>
      <c r="W195" s="65"/>
      <c r="X195" s="66"/>
      <c r="Y195" s="67"/>
    </row>
    <row r="196" spans="2:25" ht="13.5" customHeight="1" x14ac:dyDescent="0.2">
      <c r="B196" s="395">
        <v>6020500</v>
      </c>
      <c r="C196" s="1447" t="s">
        <v>1108</v>
      </c>
      <c r="D196" s="1497"/>
      <c r="E196" s="397"/>
      <c r="F196" s="1104">
        <v>13</v>
      </c>
      <c r="G196" s="1105"/>
      <c r="H196" s="257"/>
      <c r="I196" s="710"/>
      <c r="J196" s="253">
        <v>15</v>
      </c>
      <c r="K196" s="253">
        <v>70</v>
      </c>
      <c r="L196" s="1100">
        <f t="shared" si="28"/>
        <v>4.666666666666667</v>
      </c>
      <c r="M196" s="195"/>
      <c r="N196" s="253">
        <v>15</v>
      </c>
      <c r="O196" s="253"/>
      <c r="P196" s="704"/>
      <c r="Q196" s="253">
        <v>14</v>
      </c>
      <c r="R196" s="257"/>
      <c r="S196" s="1098"/>
      <c r="T196" s="1099"/>
      <c r="U196" s="1102"/>
      <c r="V196" s="1103"/>
      <c r="W196" s="65"/>
      <c r="X196" s="66"/>
      <c r="Y196" s="67"/>
    </row>
    <row r="197" spans="2:25" ht="13.5" customHeight="1" x14ac:dyDescent="0.2">
      <c r="B197" s="395">
        <v>6021099</v>
      </c>
      <c r="C197" s="1447" t="s">
        <v>1156</v>
      </c>
      <c r="D197" s="1497"/>
      <c r="E197" s="397"/>
      <c r="F197" s="1173">
        <v>3</v>
      </c>
      <c r="G197" s="1174"/>
      <c r="H197" s="257"/>
      <c r="I197" s="710"/>
      <c r="J197" s="253">
        <v>15</v>
      </c>
      <c r="K197" s="253"/>
      <c r="L197" s="1166"/>
      <c r="M197" s="195"/>
      <c r="N197" s="253">
        <v>15</v>
      </c>
      <c r="O197" s="253">
        <v>1600</v>
      </c>
      <c r="P197" s="704"/>
      <c r="Q197" s="253">
        <v>14</v>
      </c>
      <c r="R197" s="257">
        <v>1600</v>
      </c>
      <c r="S197" s="1161"/>
      <c r="T197" s="1162"/>
      <c r="U197" s="1177"/>
      <c r="V197" s="1178"/>
      <c r="W197" s="65"/>
      <c r="X197" s="66"/>
      <c r="Y197" s="67"/>
    </row>
    <row r="198" spans="2:25" x14ac:dyDescent="0.2">
      <c r="B198" s="182">
        <v>6022001</v>
      </c>
      <c r="C198" s="1510" t="s">
        <v>554</v>
      </c>
      <c r="D198" s="1511"/>
      <c r="E198" s="154"/>
      <c r="F198" s="1104">
        <v>13</v>
      </c>
      <c r="G198" s="249"/>
      <c r="H198" s="256">
        <v>207</v>
      </c>
      <c r="I198" s="710">
        <f t="shared" ref="I198:I208" si="30">H198/F198</f>
        <v>15.923076923076923</v>
      </c>
      <c r="J198" s="253">
        <v>15</v>
      </c>
      <c r="K198" s="253">
        <v>100</v>
      </c>
      <c r="L198" s="708">
        <f t="shared" si="28"/>
        <v>6.666666666666667</v>
      </c>
      <c r="M198" s="243"/>
      <c r="N198" s="253">
        <v>15</v>
      </c>
      <c r="O198" s="253">
        <v>65</v>
      </c>
      <c r="P198" s="704">
        <f t="shared" si="29"/>
        <v>4.333333333333333</v>
      </c>
      <c r="Q198" s="253">
        <v>14</v>
      </c>
      <c r="R198" s="256">
        <v>65</v>
      </c>
      <c r="S198" s="1492">
        <f t="shared" si="27"/>
        <v>4.6428571428571432</v>
      </c>
      <c r="T198" s="1493"/>
      <c r="U198" s="250"/>
      <c r="V198" s="251"/>
      <c r="W198" s="65"/>
      <c r="X198" s="66"/>
      <c r="Y198" s="67"/>
    </row>
    <row r="199" spans="2:25" x14ac:dyDescent="0.2">
      <c r="B199" s="182">
        <v>6022002</v>
      </c>
      <c r="C199" s="1510" t="s">
        <v>555</v>
      </c>
      <c r="D199" s="1594"/>
      <c r="E199" s="249"/>
      <c r="F199" s="1104">
        <v>13</v>
      </c>
      <c r="G199" s="249"/>
      <c r="H199" s="256">
        <v>33</v>
      </c>
      <c r="I199" s="710">
        <f t="shared" si="30"/>
        <v>2.5384615384615383</v>
      </c>
      <c r="J199" s="253">
        <v>15</v>
      </c>
      <c r="K199" s="253">
        <v>50</v>
      </c>
      <c r="L199" s="708">
        <f t="shared" si="28"/>
        <v>3.3333333333333335</v>
      </c>
      <c r="M199" s="243"/>
      <c r="N199" s="253">
        <v>15</v>
      </c>
      <c r="O199" s="253">
        <v>50</v>
      </c>
      <c r="P199" s="704">
        <f t="shared" si="29"/>
        <v>3.3333333333333335</v>
      </c>
      <c r="Q199" s="253">
        <v>14</v>
      </c>
      <c r="R199" s="256">
        <v>34</v>
      </c>
      <c r="S199" s="1492">
        <f t="shared" si="27"/>
        <v>2.4285714285714284</v>
      </c>
      <c r="T199" s="1493"/>
      <c r="U199" s="250"/>
      <c r="V199" s="251"/>
      <c r="W199" s="65"/>
      <c r="X199" s="66"/>
      <c r="Y199" s="67"/>
    </row>
    <row r="200" spans="2:25" x14ac:dyDescent="0.2">
      <c r="B200" s="390">
        <v>6022003</v>
      </c>
      <c r="C200" s="1510" t="s">
        <v>670</v>
      </c>
      <c r="D200" s="1594"/>
      <c r="E200" s="387"/>
      <c r="F200" s="1104">
        <v>13</v>
      </c>
      <c r="G200" s="391"/>
      <c r="H200" s="256">
        <v>13</v>
      </c>
      <c r="I200" s="710">
        <f t="shared" si="30"/>
        <v>1</v>
      </c>
      <c r="J200" s="253">
        <v>15</v>
      </c>
      <c r="K200" s="253">
        <v>80</v>
      </c>
      <c r="L200" s="708">
        <f t="shared" si="28"/>
        <v>5.333333333333333</v>
      </c>
      <c r="M200" s="388"/>
      <c r="N200" s="253">
        <v>15</v>
      </c>
      <c r="O200" s="253">
        <v>20</v>
      </c>
      <c r="P200" s="704">
        <f t="shared" si="29"/>
        <v>1.3333333333333333</v>
      </c>
      <c r="Q200" s="253">
        <v>14</v>
      </c>
      <c r="R200" s="256">
        <v>17</v>
      </c>
      <c r="S200" s="1492">
        <f t="shared" si="27"/>
        <v>1.2142857142857142</v>
      </c>
      <c r="T200" s="1493"/>
      <c r="U200" s="385"/>
      <c r="V200" s="386"/>
      <c r="W200" s="65"/>
      <c r="X200" s="66"/>
      <c r="Y200" s="67"/>
    </row>
    <row r="201" spans="2:25" x14ac:dyDescent="0.2">
      <c r="B201" s="422">
        <v>6022005</v>
      </c>
      <c r="C201" s="1550" t="s">
        <v>671</v>
      </c>
      <c r="D201" s="1565"/>
      <c r="E201" s="418"/>
      <c r="F201" s="1104">
        <v>13</v>
      </c>
      <c r="G201" s="424"/>
      <c r="H201" s="256">
        <v>6543</v>
      </c>
      <c r="I201" s="710">
        <f t="shared" si="30"/>
        <v>503.30769230769232</v>
      </c>
      <c r="J201" s="253">
        <v>15</v>
      </c>
      <c r="K201" s="253">
        <v>15162</v>
      </c>
      <c r="L201" s="708">
        <f t="shared" si="28"/>
        <v>1010.8</v>
      </c>
      <c r="M201" s="420"/>
      <c r="N201" s="253">
        <v>15</v>
      </c>
      <c r="O201" s="253">
        <v>12283</v>
      </c>
      <c r="P201" s="704">
        <f t="shared" si="29"/>
        <v>818.86666666666667</v>
      </c>
      <c r="Q201" s="253">
        <v>14</v>
      </c>
      <c r="R201" s="256">
        <v>300</v>
      </c>
      <c r="S201" s="1492">
        <f t="shared" si="27"/>
        <v>21.428571428571427</v>
      </c>
      <c r="T201" s="1493"/>
      <c r="U201" s="416"/>
      <c r="V201" s="417"/>
      <c r="W201" s="65"/>
      <c r="X201" s="66"/>
      <c r="Y201" s="67"/>
    </row>
    <row r="202" spans="2:25" x14ac:dyDescent="0.2">
      <c r="B202" s="694">
        <v>6022099</v>
      </c>
      <c r="C202" s="1550" t="s">
        <v>1042</v>
      </c>
      <c r="D202" s="1551"/>
      <c r="E202" s="160"/>
      <c r="F202" s="1104">
        <v>13</v>
      </c>
      <c r="G202" s="700"/>
      <c r="H202" s="256"/>
      <c r="I202" s="710"/>
      <c r="J202" s="253">
        <v>15</v>
      </c>
      <c r="K202" s="253">
        <v>30</v>
      </c>
      <c r="L202" s="708">
        <f t="shared" si="28"/>
        <v>2</v>
      </c>
      <c r="M202" s="698"/>
      <c r="N202" s="253">
        <v>15</v>
      </c>
      <c r="O202" s="253">
        <v>30</v>
      </c>
      <c r="P202" s="704">
        <f t="shared" si="29"/>
        <v>2</v>
      </c>
      <c r="Q202" s="253">
        <v>14</v>
      </c>
      <c r="R202" s="256"/>
      <c r="S202" s="1492">
        <f t="shared" si="27"/>
        <v>0</v>
      </c>
      <c r="T202" s="1493"/>
      <c r="U202" s="696"/>
      <c r="V202" s="697"/>
      <c r="W202" s="65"/>
      <c r="X202" s="66"/>
      <c r="Y202" s="67"/>
    </row>
    <row r="203" spans="2:25" x14ac:dyDescent="0.2">
      <c r="B203" s="182">
        <v>6023100</v>
      </c>
      <c r="C203" s="1510" t="s">
        <v>679</v>
      </c>
      <c r="D203" s="1594"/>
      <c r="E203" s="446"/>
      <c r="F203" s="1104">
        <v>13</v>
      </c>
      <c r="G203" s="249"/>
      <c r="H203" s="256">
        <v>2211</v>
      </c>
      <c r="I203" s="710">
        <f t="shared" si="30"/>
        <v>170.07692307692307</v>
      </c>
      <c r="J203" s="253">
        <v>15</v>
      </c>
      <c r="K203" s="253">
        <v>850</v>
      </c>
      <c r="L203" s="708">
        <f t="shared" si="28"/>
        <v>56.666666666666664</v>
      </c>
      <c r="M203" s="243"/>
      <c r="N203" s="253">
        <v>15</v>
      </c>
      <c r="O203" s="253">
        <v>850</v>
      </c>
      <c r="P203" s="704">
        <f t="shared" si="29"/>
        <v>56.666666666666664</v>
      </c>
      <c r="Q203" s="253">
        <v>14</v>
      </c>
      <c r="R203" s="256">
        <v>844</v>
      </c>
      <c r="S203" s="1492">
        <f t="shared" si="27"/>
        <v>60.285714285714285</v>
      </c>
      <c r="T203" s="1493"/>
      <c r="U203" s="250"/>
      <c r="V203" s="251"/>
      <c r="W203" s="65"/>
      <c r="X203" s="66"/>
      <c r="Y203" s="67"/>
    </row>
    <row r="204" spans="2:25" x14ac:dyDescent="0.2">
      <c r="B204" s="694">
        <v>6023200</v>
      </c>
      <c r="C204" s="1510" t="s">
        <v>983</v>
      </c>
      <c r="D204" s="1594"/>
      <c r="E204" s="695"/>
      <c r="F204" s="1104">
        <v>13</v>
      </c>
      <c r="G204" s="700"/>
      <c r="H204" s="256">
        <v>100</v>
      </c>
      <c r="I204" s="710"/>
      <c r="J204" s="253">
        <v>15</v>
      </c>
      <c r="K204" s="253">
        <v>100</v>
      </c>
      <c r="L204" s="708">
        <f t="shared" si="28"/>
        <v>6.666666666666667</v>
      </c>
      <c r="M204" s="698"/>
      <c r="N204" s="253">
        <v>15</v>
      </c>
      <c r="O204" s="253">
        <v>242</v>
      </c>
      <c r="P204" s="704">
        <f t="shared" si="29"/>
        <v>16.133333333333333</v>
      </c>
      <c r="Q204" s="253">
        <v>14</v>
      </c>
      <c r="R204" s="256">
        <v>242</v>
      </c>
      <c r="S204" s="1492">
        <f t="shared" si="27"/>
        <v>17.285714285714285</v>
      </c>
      <c r="T204" s="1493"/>
      <c r="U204" s="696"/>
      <c r="V204" s="697"/>
      <c r="W204" s="65"/>
      <c r="X204" s="66"/>
      <c r="Y204" s="67"/>
    </row>
    <row r="205" spans="2:25" x14ac:dyDescent="0.2">
      <c r="B205" s="182">
        <v>6023300</v>
      </c>
      <c r="C205" s="1510" t="s">
        <v>694</v>
      </c>
      <c r="D205" s="1594"/>
      <c r="E205" s="245"/>
      <c r="F205" s="1104">
        <v>13</v>
      </c>
      <c r="G205" s="249"/>
      <c r="H205" s="256">
        <v>28</v>
      </c>
      <c r="I205" s="710">
        <f t="shared" si="30"/>
        <v>2.1538461538461537</v>
      </c>
      <c r="J205" s="253">
        <v>15</v>
      </c>
      <c r="K205" s="253">
        <v>40</v>
      </c>
      <c r="L205" s="708">
        <f t="shared" si="28"/>
        <v>2.6666666666666665</v>
      </c>
      <c r="M205" s="243"/>
      <c r="N205" s="253">
        <v>15</v>
      </c>
      <c r="O205" s="253">
        <v>60</v>
      </c>
      <c r="P205" s="704">
        <f t="shared" si="29"/>
        <v>4</v>
      </c>
      <c r="Q205" s="253">
        <v>14</v>
      </c>
      <c r="R205" s="256">
        <v>58</v>
      </c>
      <c r="S205" s="1492">
        <f t="shared" si="27"/>
        <v>4.1428571428571432</v>
      </c>
      <c r="T205" s="1493"/>
      <c r="U205" s="250"/>
      <c r="V205" s="251"/>
      <c r="W205" s="65"/>
      <c r="X205" s="66"/>
      <c r="Y205" s="67"/>
    </row>
    <row r="206" spans="2:25" x14ac:dyDescent="0.2">
      <c r="B206" s="265">
        <v>6024100</v>
      </c>
      <c r="C206" s="1595" t="s">
        <v>678</v>
      </c>
      <c r="D206" s="1596"/>
      <c r="E206" s="269"/>
      <c r="F206" s="1104">
        <v>13</v>
      </c>
      <c r="G206" s="249"/>
      <c r="H206" s="256">
        <v>472</v>
      </c>
      <c r="I206" s="710">
        <f t="shared" si="30"/>
        <v>36.307692307692307</v>
      </c>
      <c r="J206" s="253">
        <v>15</v>
      </c>
      <c r="K206" s="253">
        <v>200</v>
      </c>
      <c r="L206" s="708">
        <f t="shared" si="28"/>
        <v>13.333333333333334</v>
      </c>
      <c r="M206" s="243"/>
      <c r="N206" s="253">
        <v>15</v>
      </c>
      <c r="O206" s="253">
        <v>208</v>
      </c>
      <c r="P206" s="704">
        <f t="shared" si="29"/>
        <v>13.866666666666667</v>
      </c>
      <c r="Q206" s="253">
        <v>14</v>
      </c>
      <c r="R206" s="256">
        <v>208</v>
      </c>
      <c r="S206" s="1492">
        <f t="shared" si="27"/>
        <v>14.857142857142858</v>
      </c>
      <c r="T206" s="1493"/>
      <c r="U206" s="250"/>
      <c r="V206" s="251"/>
      <c r="W206" s="65"/>
      <c r="X206" s="66"/>
      <c r="Y206" s="67"/>
    </row>
    <row r="207" spans="2:25" x14ac:dyDescent="0.2">
      <c r="B207" s="752">
        <v>6025600</v>
      </c>
      <c r="C207" s="1592" t="s">
        <v>998</v>
      </c>
      <c r="D207" s="1593"/>
      <c r="E207" s="269"/>
      <c r="F207" s="1104">
        <v>13</v>
      </c>
      <c r="G207" s="700"/>
      <c r="H207" s="256">
        <v>300</v>
      </c>
      <c r="I207" s="710"/>
      <c r="J207" s="253">
        <v>15</v>
      </c>
      <c r="K207" s="253">
        <v>200</v>
      </c>
      <c r="L207" s="708">
        <f t="shared" si="28"/>
        <v>13.333333333333334</v>
      </c>
      <c r="M207" s="698"/>
      <c r="N207" s="253">
        <v>15</v>
      </c>
      <c r="O207" s="253">
        <v>1300</v>
      </c>
      <c r="P207" s="704">
        <f t="shared" si="29"/>
        <v>86.666666666666671</v>
      </c>
      <c r="Q207" s="253">
        <v>14</v>
      </c>
      <c r="R207" s="256">
        <v>1267</v>
      </c>
      <c r="S207" s="1492">
        <f t="shared" si="27"/>
        <v>90.5</v>
      </c>
      <c r="T207" s="1493"/>
      <c r="U207" s="696"/>
      <c r="V207" s="697"/>
      <c r="W207" s="65"/>
      <c r="X207" s="66"/>
      <c r="Y207" s="67"/>
    </row>
    <row r="208" spans="2:25" x14ac:dyDescent="0.2">
      <c r="B208" s="310">
        <v>6029003</v>
      </c>
      <c r="C208" s="1510" t="s">
        <v>717</v>
      </c>
      <c r="D208" s="1597"/>
      <c r="E208" s="428"/>
      <c r="F208" s="1104">
        <v>13</v>
      </c>
      <c r="G208" s="784"/>
      <c r="H208" s="256"/>
      <c r="I208" s="710">
        <f t="shared" si="30"/>
        <v>0</v>
      </c>
      <c r="J208" s="253">
        <v>15</v>
      </c>
      <c r="K208" s="253"/>
      <c r="L208" s="708">
        <f t="shared" si="28"/>
        <v>0</v>
      </c>
      <c r="M208" s="243"/>
      <c r="N208" s="253">
        <v>15</v>
      </c>
      <c r="O208" s="253">
        <v>200</v>
      </c>
      <c r="P208" s="704">
        <f t="shared" si="29"/>
        <v>13.333333333333334</v>
      </c>
      <c r="Q208" s="253">
        <v>14</v>
      </c>
      <c r="R208" s="256">
        <v>194</v>
      </c>
      <c r="S208" s="1492">
        <f t="shared" si="27"/>
        <v>13.857142857142858</v>
      </c>
      <c r="T208" s="1493"/>
      <c r="U208" s="250"/>
      <c r="V208" s="251"/>
      <c r="W208" s="65"/>
      <c r="X208" s="66"/>
      <c r="Y208" s="67"/>
    </row>
    <row r="209" spans="2:25" x14ac:dyDescent="0.2">
      <c r="B209" s="310">
        <v>6061041</v>
      </c>
      <c r="C209" s="1510" t="s">
        <v>1004</v>
      </c>
      <c r="D209" s="1597"/>
      <c r="E209" s="798"/>
      <c r="F209" s="1601"/>
      <c r="G209" s="1601"/>
      <c r="H209" s="256">
        <v>30</v>
      </c>
      <c r="I209" s="710"/>
      <c r="J209" s="253"/>
      <c r="K209" s="253"/>
      <c r="L209" s="789"/>
      <c r="M209" s="792"/>
      <c r="N209" s="253"/>
      <c r="O209" s="253"/>
      <c r="P209" s="704"/>
      <c r="Q209" s="253"/>
      <c r="R209" s="256"/>
      <c r="S209" s="787"/>
      <c r="T209" s="788"/>
      <c r="U209" s="796"/>
      <c r="V209" s="797"/>
      <c r="W209" s="65"/>
      <c r="X209" s="66"/>
      <c r="Y209" s="67"/>
    </row>
    <row r="210" spans="2:25" x14ac:dyDescent="0.2">
      <c r="B210" s="783"/>
      <c r="C210" s="1444"/>
      <c r="D210" s="1445"/>
      <c r="E210" s="798"/>
      <c r="F210" s="1601"/>
      <c r="G210" s="1601"/>
      <c r="H210" s="256"/>
      <c r="I210" s="710"/>
      <c r="J210" s="253"/>
      <c r="K210" s="253"/>
      <c r="L210" s="789"/>
      <c r="M210" s="792"/>
      <c r="N210" s="253"/>
      <c r="O210" s="253"/>
      <c r="P210" s="704"/>
      <c r="Q210" s="253"/>
      <c r="R210" s="256"/>
      <c r="S210" s="787"/>
      <c r="T210" s="788"/>
      <c r="U210" s="796"/>
      <c r="V210" s="797"/>
      <c r="W210" s="65"/>
      <c r="X210" s="66"/>
      <c r="Y210" s="67"/>
    </row>
    <row r="211" spans="2:25" x14ac:dyDescent="0.2">
      <c r="B211" s="412">
        <v>2312118</v>
      </c>
      <c r="C211" s="1587" t="s">
        <v>704</v>
      </c>
      <c r="D211" s="1587"/>
      <c r="E211" s="291"/>
      <c r="F211" s="785"/>
      <c r="G211" s="786"/>
      <c r="H211" s="256">
        <v>524</v>
      </c>
      <c r="I211" s="64"/>
      <c r="J211" s="63"/>
      <c r="K211" s="253">
        <v>1000</v>
      </c>
      <c r="L211" s="192"/>
      <c r="M211" s="292"/>
      <c r="N211" s="253"/>
      <c r="O211" s="253">
        <v>1000</v>
      </c>
      <c r="P211" s="65"/>
      <c r="Q211" s="253"/>
      <c r="R211" s="256">
        <v>887</v>
      </c>
      <c r="S211" s="151"/>
      <c r="T211" s="159"/>
      <c r="U211" s="287"/>
      <c r="V211" s="288"/>
      <c r="W211" s="65"/>
      <c r="X211" s="66"/>
      <c r="Y211" s="67"/>
    </row>
    <row r="212" spans="2:25" x14ac:dyDescent="0.2">
      <c r="B212" s="434">
        <v>2302100</v>
      </c>
      <c r="C212" s="1587" t="s">
        <v>706</v>
      </c>
      <c r="D212" s="1587"/>
      <c r="E212" s="419"/>
      <c r="F212" s="423"/>
      <c r="G212" s="424"/>
      <c r="H212" s="256">
        <v>3900</v>
      </c>
      <c r="I212" s="64"/>
      <c r="J212" s="63"/>
      <c r="K212" s="253">
        <v>1500</v>
      </c>
      <c r="L212" s="192"/>
      <c r="M212" s="420"/>
      <c r="N212" s="253"/>
      <c r="O212" s="253">
        <v>1500</v>
      </c>
      <c r="P212" s="65"/>
      <c r="Q212" s="253"/>
      <c r="R212" s="256">
        <v>1500</v>
      </c>
      <c r="S212" s="151"/>
      <c r="T212" s="159"/>
      <c r="U212" s="416"/>
      <c r="V212" s="417"/>
      <c r="W212" s="65"/>
      <c r="X212" s="66"/>
      <c r="Y212" s="67"/>
    </row>
    <row r="213" spans="2:25" x14ac:dyDescent="0.2">
      <c r="B213" s="265">
        <v>2312101</v>
      </c>
      <c r="C213" s="1587" t="s">
        <v>731</v>
      </c>
      <c r="D213" s="1587"/>
      <c r="E213" s="419"/>
      <c r="F213" s="423"/>
      <c r="G213" s="424"/>
      <c r="H213" s="256"/>
      <c r="I213" s="64"/>
      <c r="J213" s="63"/>
      <c r="K213" s="63">
        <v>2400</v>
      </c>
      <c r="L213" s="192"/>
      <c r="M213" s="420"/>
      <c r="N213" s="253"/>
      <c r="O213" s="253">
        <v>2909</v>
      </c>
      <c r="P213" s="65"/>
      <c r="Q213" s="253"/>
      <c r="R213" s="256">
        <v>1500</v>
      </c>
      <c r="S213" s="151"/>
      <c r="T213" s="159"/>
      <c r="U213" s="416"/>
      <c r="V213" s="417"/>
      <c r="W213" s="65"/>
      <c r="X213" s="66"/>
      <c r="Y213" s="67"/>
    </row>
    <row r="214" spans="2:25" x14ac:dyDescent="0.2">
      <c r="B214" s="182"/>
      <c r="C214" s="1598" t="s">
        <v>565</v>
      </c>
      <c r="D214" s="1599"/>
      <c r="E214" s="97"/>
      <c r="F214" s="98"/>
      <c r="G214" s="99"/>
      <c r="H214" s="309">
        <f>SUM(H192:H213)</f>
        <v>23652</v>
      </c>
      <c r="I214" s="109"/>
      <c r="J214" s="109"/>
      <c r="K214" s="209">
        <f>SUM(K192:K213)</f>
        <v>34193</v>
      </c>
      <c r="L214" s="1502"/>
      <c r="M214" s="1503"/>
      <c r="N214" s="109"/>
      <c r="O214" s="209">
        <f>SUM(O192:O213)</f>
        <v>34702</v>
      </c>
      <c r="P214" s="109"/>
      <c r="Q214" s="109"/>
      <c r="R214" s="273">
        <f>SUM(R192:R213)</f>
        <v>20129</v>
      </c>
      <c r="S214" s="109"/>
      <c r="T214" s="109"/>
      <c r="U214" s="1502"/>
      <c r="V214" s="1503"/>
      <c r="W214" s="109"/>
      <c r="X214" s="109"/>
      <c r="Y214" s="109"/>
    </row>
    <row r="215" spans="2:25" x14ac:dyDescent="0.2">
      <c r="B215" s="1458"/>
      <c r="C215" s="1459"/>
      <c r="D215" s="1460"/>
      <c r="E215" s="1469" t="s">
        <v>502</v>
      </c>
      <c r="F215" s="1471" t="s">
        <v>1196</v>
      </c>
      <c r="G215" s="1472"/>
      <c r="H215" s="1473"/>
      <c r="I215" s="68" t="s">
        <v>503</v>
      </c>
      <c r="J215" s="1442" t="s">
        <v>502</v>
      </c>
      <c r="K215" s="1471" t="s">
        <v>624</v>
      </c>
      <c r="L215" s="1472"/>
      <c r="M215" s="1473"/>
      <c r="O215">
        <v>34702</v>
      </c>
    </row>
    <row r="216" spans="2:25" ht="9" customHeight="1" x14ac:dyDescent="0.2">
      <c r="B216" s="1513" t="s">
        <v>504</v>
      </c>
      <c r="C216" s="1514"/>
      <c r="D216" s="1515"/>
      <c r="E216" s="1470"/>
      <c r="F216" s="1474"/>
      <c r="G216" s="1475"/>
      <c r="H216" s="1476"/>
      <c r="I216" s="1512" t="s">
        <v>505</v>
      </c>
      <c r="J216" s="1443"/>
      <c r="K216" s="1474"/>
      <c r="L216" s="1475"/>
      <c r="M216" s="1476"/>
    </row>
    <row r="217" spans="2:25" ht="8.25" customHeight="1" x14ac:dyDescent="0.2">
      <c r="B217" s="1513"/>
      <c r="C217" s="1514"/>
      <c r="D217" s="1515"/>
      <c r="E217" s="1469" t="s">
        <v>506</v>
      </c>
      <c r="F217" s="1501"/>
      <c r="G217" s="1472"/>
      <c r="H217" s="1473"/>
      <c r="I217" s="1512"/>
      <c r="J217" s="1442" t="s">
        <v>506</v>
      </c>
      <c r="K217" s="1501"/>
      <c r="L217" s="1472"/>
      <c r="M217" s="1473"/>
    </row>
    <row r="218" spans="2:25" ht="5.25" customHeight="1" x14ac:dyDescent="0.2">
      <c r="B218" s="1504" t="s">
        <v>507</v>
      </c>
      <c r="C218" s="1505"/>
      <c r="D218" s="1506"/>
      <c r="E218" s="1470"/>
      <c r="F218" s="1474"/>
      <c r="G218" s="1475"/>
      <c r="H218" s="1476"/>
      <c r="I218" s="1494" t="s">
        <v>508</v>
      </c>
      <c r="J218" s="1443"/>
      <c r="K218" s="1474"/>
      <c r="L218" s="1475"/>
      <c r="M218" s="1476"/>
    </row>
    <row r="219" spans="2:25" x14ac:dyDescent="0.2">
      <c r="B219" s="1504"/>
      <c r="C219" s="1505"/>
      <c r="D219" s="1506"/>
      <c r="E219" s="1469" t="s">
        <v>509</v>
      </c>
      <c r="F219" s="1482"/>
      <c r="G219" s="1483"/>
      <c r="H219" s="1484"/>
      <c r="I219" s="1494"/>
      <c r="J219" s="1442" t="s">
        <v>509</v>
      </c>
      <c r="K219" s="1482"/>
      <c r="L219" s="1483"/>
      <c r="M219" s="1484"/>
    </row>
    <row r="220" spans="2:25" x14ac:dyDescent="0.2">
      <c r="B220" s="1461"/>
      <c r="C220" s="1462"/>
      <c r="D220" s="1463"/>
      <c r="E220" s="1470"/>
      <c r="F220" s="1485"/>
      <c r="G220" s="1486"/>
      <c r="H220" s="1487"/>
      <c r="I220" s="69" t="s">
        <v>510</v>
      </c>
      <c r="J220" s="1443"/>
      <c r="K220" s="1485"/>
      <c r="L220" s="1486"/>
      <c r="M220" s="1487"/>
    </row>
    <row r="221" spans="2:25" x14ac:dyDescent="0.2">
      <c r="B221" s="81"/>
      <c r="C221" s="81"/>
      <c r="D221" s="81"/>
      <c r="E221" s="213"/>
      <c r="F221" s="214"/>
      <c r="G221" s="214"/>
      <c r="H221" s="214"/>
      <c r="I221" s="215"/>
      <c r="J221" s="216"/>
      <c r="K221" s="214"/>
      <c r="L221" s="214"/>
      <c r="M221" s="214"/>
      <c r="N221" s="217"/>
    </row>
    <row r="222" spans="2:25" x14ac:dyDescent="0.2">
      <c r="E222" s="217"/>
      <c r="F222" s="217"/>
      <c r="G222" s="217"/>
      <c r="H222" s="217"/>
      <c r="I222" s="217"/>
      <c r="J222" s="217"/>
      <c r="K222" s="217"/>
      <c r="L222" s="217"/>
      <c r="M222" s="217"/>
      <c r="N222" s="217"/>
    </row>
    <row r="223" spans="2:25" x14ac:dyDescent="0.2">
      <c r="E223" s="217"/>
      <c r="F223" s="217"/>
      <c r="G223" s="217"/>
      <c r="H223" s="217"/>
      <c r="I223" s="217"/>
      <c r="J223" s="217"/>
      <c r="K223" s="217"/>
      <c r="L223" s="217"/>
      <c r="M223" s="217"/>
      <c r="N223" s="217"/>
    </row>
    <row r="224" spans="2:25" x14ac:dyDescent="0.2">
      <c r="E224" s="217"/>
      <c r="F224" s="217"/>
      <c r="G224" s="217"/>
      <c r="H224" s="217"/>
      <c r="I224" s="217"/>
      <c r="J224" s="217"/>
      <c r="K224" s="217"/>
      <c r="L224" s="217"/>
      <c r="M224" s="217"/>
      <c r="N224" s="217"/>
    </row>
    <row r="225" spans="2:25" x14ac:dyDescent="0.2">
      <c r="E225" s="217"/>
      <c r="F225" s="217"/>
      <c r="G225" s="217"/>
      <c r="H225" s="217"/>
      <c r="I225" s="217"/>
      <c r="J225" s="217"/>
      <c r="K225" s="217"/>
      <c r="L225" s="217"/>
      <c r="M225" s="217"/>
      <c r="N225" s="217"/>
    </row>
    <row r="226" spans="2:25" x14ac:dyDescent="0.2">
      <c r="E226" s="217"/>
      <c r="F226" s="217"/>
      <c r="G226" s="217"/>
      <c r="H226" s="217"/>
      <c r="I226" s="217"/>
      <c r="J226" s="217"/>
      <c r="K226" s="217"/>
      <c r="L226" s="217"/>
      <c r="M226" s="217"/>
      <c r="N226" s="217"/>
    </row>
    <row r="227" spans="2:25" ht="16.5" x14ac:dyDescent="0.2">
      <c r="B227" s="27" t="s">
        <v>472</v>
      </c>
      <c r="C227" s="1479"/>
      <c r="D227" s="1465"/>
      <c r="E227" s="58" t="s">
        <v>473</v>
      </c>
      <c r="F227" s="1477" t="s">
        <v>474</v>
      </c>
      <c r="G227" s="1478"/>
    </row>
    <row r="228" spans="2:25" x14ac:dyDescent="0.2">
      <c r="B228" s="1334"/>
      <c r="C228" s="1335"/>
      <c r="D228" s="1335"/>
      <c r="E228" s="1335"/>
      <c r="F228" s="1335"/>
      <c r="G228" s="1335"/>
    </row>
    <row r="229" spans="2:25" ht="16.5" x14ac:dyDescent="0.2">
      <c r="B229" s="58" t="s">
        <v>475</v>
      </c>
      <c r="C229" s="1464" t="s">
        <v>615</v>
      </c>
      <c r="D229" s="1465"/>
      <c r="E229" s="28" t="s">
        <v>476</v>
      </c>
      <c r="F229" s="1477" t="s">
        <v>474</v>
      </c>
      <c r="G229" s="1478"/>
    </row>
    <row r="230" spans="2:25" x14ac:dyDescent="0.2">
      <c r="B230" s="39"/>
      <c r="C230" s="1561" t="s">
        <v>477</v>
      </c>
      <c r="D230" s="1562"/>
      <c r="E230" s="39"/>
      <c r="F230" s="1334"/>
      <c r="G230" s="1336"/>
      <c r="H230" s="39"/>
      <c r="I230" s="59" t="s">
        <v>478</v>
      </c>
      <c r="J230" s="39"/>
      <c r="K230" s="39"/>
      <c r="L230" s="1490" t="s">
        <v>479</v>
      </c>
      <c r="M230" s="1491"/>
      <c r="N230" s="39"/>
      <c r="O230" s="39"/>
      <c r="P230" s="59" t="s">
        <v>480</v>
      </c>
      <c r="Q230" s="39"/>
      <c r="R230" s="39"/>
      <c r="S230" s="1490" t="s">
        <v>481</v>
      </c>
      <c r="T230" s="1491"/>
      <c r="U230" s="1540" t="s">
        <v>482</v>
      </c>
      <c r="V230" s="1541"/>
      <c r="W230" s="1541"/>
      <c r="X230" s="1542"/>
      <c r="Y230" s="1532" t="s">
        <v>483</v>
      </c>
    </row>
    <row r="231" spans="2:25" ht="99" x14ac:dyDescent="0.2">
      <c r="B231" s="61" t="s">
        <v>484</v>
      </c>
      <c r="C231" s="1534" t="s">
        <v>485</v>
      </c>
      <c r="D231" s="1535"/>
      <c r="E231" s="60" t="s">
        <v>486</v>
      </c>
      <c r="F231" s="1490" t="s">
        <v>487</v>
      </c>
      <c r="G231" s="1491"/>
      <c r="H231" s="28" t="s">
        <v>488</v>
      </c>
      <c r="I231" s="61" t="s">
        <v>489</v>
      </c>
      <c r="J231" s="59" t="s">
        <v>490</v>
      </c>
      <c r="K231" s="28" t="s">
        <v>491</v>
      </c>
      <c r="L231" s="1490" t="s">
        <v>492</v>
      </c>
      <c r="M231" s="1491"/>
      <c r="N231" s="28" t="s">
        <v>493</v>
      </c>
      <c r="O231" s="28" t="s">
        <v>494</v>
      </c>
      <c r="P231" s="28" t="s">
        <v>495</v>
      </c>
      <c r="Q231" s="59" t="s">
        <v>496</v>
      </c>
      <c r="R231" s="59" t="s">
        <v>497</v>
      </c>
      <c r="S231" s="1320" t="s">
        <v>498</v>
      </c>
      <c r="T231" s="1322"/>
      <c r="U231" s="1536" t="s">
        <v>499</v>
      </c>
      <c r="V231" s="1537"/>
      <c r="W231" s="62" t="s">
        <v>500</v>
      </c>
      <c r="X231" s="62" t="s">
        <v>501</v>
      </c>
      <c r="Y231" s="1533"/>
    </row>
    <row r="232" spans="2:25" ht="16.5" customHeight="1" x14ac:dyDescent="0.2">
      <c r="B232" s="95">
        <v>600</v>
      </c>
      <c r="C232" s="1495" t="s">
        <v>570</v>
      </c>
      <c r="D232" s="1496"/>
      <c r="E232" s="123" t="s">
        <v>569</v>
      </c>
      <c r="F232" s="254">
        <v>10</v>
      </c>
      <c r="G232" s="255"/>
      <c r="H232" s="1008">
        <f>'Table 7'!D254</f>
        <v>4280</v>
      </c>
      <c r="I232" s="710">
        <f>H232/F232</f>
        <v>428</v>
      </c>
      <c r="J232" s="253">
        <v>8</v>
      </c>
      <c r="K232" s="253">
        <f>'Table 7'!G254</f>
        <v>5060</v>
      </c>
      <c r="L232" s="708">
        <f>K232/J232</f>
        <v>632.5</v>
      </c>
      <c r="M232" s="195"/>
      <c r="N232" s="253">
        <v>8</v>
      </c>
      <c r="O232" s="253">
        <f>'Table 7'!H254</f>
        <v>5060</v>
      </c>
      <c r="P232" s="704">
        <f>O232/N232</f>
        <v>632.5</v>
      </c>
      <c r="Q232" s="256">
        <v>7</v>
      </c>
      <c r="R232" s="1207">
        <f>'Table 7'!J254</f>
        <v>4242</v>
      </c>
      <c r="S232" s="1492">
        <f>R232/Q232</f>
        <v>606</v>
      </c>
      <c r="T232" s="1493"/>
      <c r="U232" s="250"/>
      <c r="V232" s="251"/>
      <c r="W232" s="65"/>
      <c r="X232" s="66"/>
      <c r="Y232" s="67"/>
    </row>
    <row r="233" spans="2:25" ht="15" customHeight="1" x14ac:dyDescent="0.2">
      <c r="B233" s="95">
        <v>601</v>
      </c>
      <c r="C233" s="1456" t="s">
        <v>564</v>
      </c>
      <c r="D233" s="1520"/>
      <c r="E233" s="123" t="s">
        <v>569</v>
      </c>
      <c r="F233" s="254">
        <v>10</v>
      </c>
      <c r="G233" s="255"/>
      <c r="H233" s="1241">
        <f>'Table 7'!D255</f>
        <v>802</v>
      </c>
      <c r="I233" s="710">
        <f t="shared" ref="I233:I242" si="31">H233/F233</f>
        <v>80.2</v>
      </c>
      <c r="J233" s="253">
        <v>8</v>
      </c>
      <c r="K233" s="253">
        <f>'Table 7'!G255</f>
        <v>800</v>
      </c>
      <c r="L233" s="708">
        <f t="shared" ref="L233:L243" si="32">K233/J233</f>
        <v>100</v>
      </c>
      <c r="M233" s="195"/>
      <c r="N233" s="253">
        <v>8</v>
      </c>
      <c r="O233" s="253">
        <f>'Table 7'!H255</f>
        <v>800</v>
      </c>
      <c r="P233" s="704">
        <f>O233/N233</f>
        <v>100</v>
      </c>
      <c r="Q233" s="256">
        <v>7</v>
      </c>
      <c r="R233" s="1208">
        <f>'Table 7'!J255</f>
        <v>709</v>
      </c>
      <c r="S233" s="1492">
        <f t="shared" ref="S233:S241" si="33">R233/Q233</f>
        <v>101.28571428571429</v>
      </c>
      <c r="T233" s="1493"/>
      <c r="U233" s="250"/>
      <c r="V233" s="251"/>
      <c r="W233" s="65"/>
      <c r="X233" s="66"/>
      <c r="Y233" s="67"/>
    </row>
    <row r="234" spans="2:25" ht="15" customHeight="1" x14ac:dyDescent="0.2">
      <c r="B234" s="343">
        <v>6021099</v>
      </c>
      <c r="C234" s="1447" t="s">
        <v>652</v>
      </c>
      <c r="D234" s="1497"/>
      <c r="E234" s="123"/>
      <c r="F234" s="254">
        <v>10</v>
      </c>
      <c r="G234" s="270"/>
      <c r="H234" s="1128"/>
      <c r="I234" s="1219"/>
      <c r="J234" s="253">
        <v>8</v>
      </c>
      <c r="K234" s="253"/>
      <c r="L234" s="708">
        <f t="shared" si="32"/>
        <v>0</v>
      </c>
      <c r="M234" s="195"/>
      <c r="N234" s="253">
        <v>8</v>
      </c>
      <c r="O234" s="253">
        <v>100</v>
      </c>
      <c r="P234" s="704">
        <f t="shared" ref="P234:P243" si="34">O234/N234</f>
        <v>12.5</v>
      </c>
      <c r="Q234" s="256">
        <v>7</v>
      </c>
      <c r="R234" s="913">
        <v>100</v>
      </c>
      <c r="S234" s="1492">
        <f t="shared" si="33"/>
        <v>14.285714285714286</v>
      </c>
      <c r="T234" s="1493"/>
      <c r="U234" s="696"/>
      <c r="V234" s="697"/>
      <c r="W234" s="65"/>
      <c r="X234" s="66"/>
      <c r="Y234" s="67"/>
    </row>
    <row r="235" spans="2:25" ht="15" customHeight="1" x14ac:dyDescent="0.2">
      <c r="B235" s="1126">
        <v>6021001</v>
      </c>
      <c r="C235" s="1447" t="s">
        <v>734</v>
      </c>
      <c r="D235" s="1497"/>
      <c r="E235" s="123"/>
      <c r="F235" s="1104">
        <v>10</v>
      </c>
      <c r="G235" s="270"/>
      <c r="H235" s="1128"/>
      <c r="I235" s="1219"/>
      <c r="J235" s="253">
        <v>8</v>
      </c>
      <c r="K235" s="253">
        <v>300</v>
      </c>
      <c r="L235" s="1218">
        <f t="shared" si="32"/>
        <v>37.5</v>
      </c>
      <c r="M235" s="195"/>
      <c r="N235" s="253">
        <v>8</v>
      </c>
      <c r="O235" s="253"/>
      <c r="P235" s="704">
        <f t="shared" si="34"/>
        <v>0</v>
      </c>
      <c r="Q235" s="1127">
        <v>7</v>
      </c>
      <c r="R235" s="1128"/>
      <c r="S235" s="1492">
        <f t="shared" ref="S235:S236" si="35">R235/Q235</f>
        <v>0</v>
      </c>
      <c r="T235" s="1493"/>
      <c r="U235" s="1102"/>
      <c r="V235" s="1103"/>
      <c r="W235" s="65"/>
      <c r="X235" s="66"/>
      <c r="Y235" s="67"/>
    </row>
    <row r="236" spans="2:25" ht="15" customHeight="1" x14ac:dyDescent="0.2">
      <c r="B236" s="1126">
        <v>6022001</v>
      </c>
      <c r="C236" s="1447" t="s">
        <v>554</v>
      </c>
      <c r="D236" s="1497"/>
      <c r="E236" s="123"/>
      <c r="F236" s="1173">
        <v>10</v>
      </c>
      <c r="G236" s="270"/>
      <c r="H236" s="1128"/>
      <c r="I236" s="1219"/>
      <c r="J236" s="253">
        <v>8</v>
      </c>
      <c r="K236" s="253"/>
      <c r="L236" s="1166"/>
      <c r="M236" s="195"/>
      <c r="N236" s="253">
        <v>8</v>
      </c>
      <c r="O236" s="253">
        <v>124</v>
      </c>
      <c r="P236" s="704">
        <f t="shared" si="34"/>
        <v>15.5</v>
      </c>
      <c r="Q236" s="1127">
        <v>7</v>
      </c>
      <c r="R236" s="1128">
        <v>124</v>
      </c>
      <c r="S236" s="1492">
        <f t="shared" si="35"/>
        <v>17.714285714285715</v>
      </c>
      <c r="T236" s="1493"/>
      <c r="U236" s="1177"/>
      <c r="V236" s="1178"/>
      <c r="W236" s="65"/>
      <c r="X236" s="66"/>
      <c r="Y236" s="67"/>
    </row>
    <row r="237" spans="2:25" x14ac:dyDescent="0.2">
      <c r="B237" s="182">
        <v>6023100</v>
      </c>
      <c r="C237" s="1510" t="s">
        <v>656</v>
      </c>
      <c r="D237" s="1511"/>
      <c r="E237" s="63"/>
      <c r="F237" s="254">
        <v>10</v>
      </c>
      <c r="G237" s="249"/>
      <c r="H237" s="755">
        <v>2747</v>
      </c>
      <c r="I237" s="710">
        <f t="shared" si="31"/>
        <v>274.7</v>
      </c>
      <c r="J237" s="253">
        <v>8</v>
      </c>
      <c r="K237" s="253">
        <v>3400</v>
      </c>
      <c r="L237" s="708">
        <f t="shared" si="32"/>
        <v>425</v>
      </c>
      <c r="M237" s="243"/>
      <c r="N237" s="253">
        <v>8</v>
      </c>
      <c r="O237" s="253">
        <v>3024</v>
      </c>
      <c r="P237" s="704">
        <f t="shared" si="34"/>
        <v>378</v>
      </c>
      <c r="Q237" s="256">
        <v>7</v>
      </c>
      <c r="R237" s="755">
        <v>3011</v>
      </c>
      <c r="S237" s="1492">
        <f t="shared" si="33"/>
        <v>430.14285714285717</v>
      </c>
      <c r="T237" s="1493"/>
      <c r="U237" s="250"/>
      <c r="V237" s="251"/>
      <c r="W237" s="65"/>
      <c r="X237" s="66"/>
      <c r="Y237" s="67"/>
    </row>
    <row r="238" spans="2:25" x14ac:dyDescent="0.2">
      <c r="B238" s="182">
        <v>6023200</v>
      </c>
      <c r="C238" s="1510" t="s">
        <v>680</v>
      </c>
      <c r="D238" s="1511"/>
      <c r="E238" s="63"/>
      <c r="F238" s="254">
        <v>10</v>
      </c>
      <c r="G238" s="249"/>
      <c r="H238" s="755"/>
      <c r="I238" s="710">
        <f t="shared" si="31"/>
        <v>0</v>
      </c>
      <c r="J238" s="253">
        <v>8</v>
      </c>
      <c r="K238" s="253">
        <v>180</v>
      </c>
      <c r="L238" s="708">
        <f t="shared" si="32"/>
        <v>22.5</v>
      </c>
      <c r="M238" s="243"/>
      <c r="N238" s="253">
        <v>8</v>
      </c>
      <c r="O238" s="253">
        <v>180</v>
      </c>
      <c r="P238" s="704">
        <f t="shared" si="34"/>
        <v>22.5</v>
      </c>
      <c r="Q238" s="256">
        <v>7</v>
      </c>
      <c r="R238" s="755">
        <v>180</v>
      </c>
      <c r="S238" s="1492">
        <f t="shared" si="33"/>
        <v>25.714285714285715</v>
      </c>
      <c r="T238" s="1493"/>
      <c r="U238" s="250"/>
      <c r="V238" s="251"/>
      <c r="W238" s="65"/>
      <c r="X238" s="66"/>
      <c r="Y238" s="67"/>
    </row>
    <row r="239" spans="2:25" x14ac:dyDescent="0.2">
      <c r="B239" s="422">
        <v>6023300</v>
      </c>
      <c r="C239" s="1510" t="s">
        <v>694</v>
      </c>
      <c r="D239" s="1511"/>
      <c r="E239" s="63"/>
      <c r="F239" s="254">
        <v>10</v>
      </c>
      <c r="G239" s="424"/>
      <c r="H239" s="755"/>
      <c r="I239" s="710">
        <f t="shared" si="31"/>
        <v>0</v>
      </c>
      <c r="J239" s="253">
        <v>8</v>
      </c>
      <c r="K239" s="253"/>
      <c r="L239" s="708">
        <f t="shared" si="32"/>
        <v>0</v>
      </c>
      <c r="M239" s="420"/>
      <c r="N239" s="253">
        <v>8</v>
      </c>
      <c r="O239" s="253"/>
      <c r="P239" s="704">
        <f t="shared" si="34"/>
        <v>0</v>
      </c>
      <c r="Q239" s="256">
        <v>7</v>
      </c>
      <c r="R239" s="755"/>
      <c r="S239" s="1492">
        <f t="shared" si="33"/>
        <v>0</v>
      </c>
      <c r="T239" s="1493"/>
      <c r="U239" s="416"/>
      <c r="V239" s="417"/>
      <c r="W239" s="65"/>
      <c r="X239" s="66"/>
      <c r="Y239" s="67"/>
    </row>
    <row r="240" spans="2:25" x14ac:dyDescent="0.2">
      <c r="B240" s="396">
        <v>6025400</v>
      </c>
      <c r="C240" s="1510" t="s">
        <v>1075</v>
      </c>
      <c r="D240" s="1597"/>
      <c r="E240" s="63"/>
      <c r="F240" s="1043">
        <v>10</v>
      </c>
      <c r="G240" s="1047"/>
      <c r="H240" s="755">
        <v>1007</v>
      </c>
      <c r="I240" s="710">
        <f t="shared" si="31"/>
        <v>100.7</v>
      </c>
      <c r="J240" s="253">
        <v>8</v>
      </c>
      <c r="K240" s="253"/>
      <c r="L240" s="1038">
        <f t="shared" si="32"/>
        <v>0</v>
      </c>
      <c r="M240" s="1041"/>
      <c r="N240" s="253">
        <v>8</v>
      </c>
      <c r="O240" s="253">
        <v>1052</v>
      </c>
      <c r="P240" s="704">
        <f t="shared" si="34"/>
        <v>131.5</v>
      </c>
      <c r="Q240" s="256">
        <v>7</v>
      </c>
      <c r="R240" s="755">
        <v>1052</v>
      </c>
      <c r="S240" s="1492">
        <f t="shared" ref="S240" si="36">R240/Q240</f>
        <v>150.28571428571428</v>
      </c>
      <c r="T240" s="1493"/>
      <c r="U240" s="1045"/>
      <c r="V240" s="1046"/>
      <c r="W240" s="65"/>
      <c r="X240" s="66"/>
      <c r="Y240" s="67"/>
    </row>
    <row r="241" spans="2:25" x14ac:dyDescent="0.2">
      <c r="B241" s="265">
        <v>6025600</v>
      </c>
      <c r="C241" s="1510" t="s">
        <v>655</v>
      </c>
      <c r="D241" s="1597"/>
      <c r="E241" s="63"/>
      <c r="F241" s="254">
        <v>10</v>
      </c>
      <c r="G241" s="700"/>
      <c r="H241" s="755">
        <v>400</v>
      </c>
      <c r="I241" s="710">
        <f t="shared" si="31"/>
        <v>40</v>
      </c>
      <c r="J241" s="253">
        <v>8</v>
      </c>
      <c r="K241" s="253">
        <v>800</v>
      </c>
      <c r="L241" s="708">
        <f t="shared" si="32"/>
        <v>100</v>
      </c>
      <c r="M241" s="698"/>
      <c r="N241" s="253">
        <v>8</v>
      </c>
      <c r="O241" s="253">
        <v>800</v>
      </c>
      <c r="P241" s="704">
        <f t="shared" si="34"/>
        <v>100</v>
      </c>
      <c r="Q241" s="256">
        <v>7</v>
      </c>
      <c r="R241" s="755">
        <v>800</v>
      </c>
      <c r="S241" s="1492">
        <f t="shared" si="33"/>
        <v>114.28571428571429</v>
      </c>
      <c r="T241" s="1493"/>
      <c r="U241" s="696"/>
      <c r="V241" s="697"/>
      <c r="W241" s="65"/>
      <c r="X241" s="66"/>
      <c r="Y241" s="67"/>
    </row>
    <row r="242" spans="2:25" x14ac:dyDescent="0.2">
      <c r="B242" s="265">
        <v>6029099</v>
      </c>
      <c r="C242" s="1672" t="s">
        <v>691</v>
      </c>
      <c r="D242" s="1673"/>
      <c r="E242" s="63"/>
      <c r="F242" s="928">
        <v>10</v>
      </c>
      <c r="G242" s="938"/>
      <c r="H242" s="755">
        <v>1744</v>
      </c>
      <c r="I242" s="710">
        <f t="shared" si="31"/>
        <v>174.4</v>
      </c>
      <c r="J242" s="253">
        <v>8</v>
      </c>
      <c r="K242" s="253">
        <v>500</v>
      </c>
      <c r="L242" s="932">
        <f t="shared" si="32"/>
        <v>62.5</v>
      </c>
      <c r="M242" s="933"/>
      <c r="N242" s="253">
        <v>8</v>
      </c>
      <c r="O242" s="253"/>
      <c r="P242" s="704">
        <f t="shared" si="34"/>
        <v>0</v>
      </c>
      <c r="Q242" s="256">
        <v>7</v>
      </c>
      <c r="R242" s="755"/>
      <c r="S242" s="929"/>
      <c r="T242" s="930"/>
      <c r="U242" s="935"/>
      <c r="V242" s="936"/>
      <c r="W242" s="65"/>
      <c r="X242" s="66"/>
      <c r="Y242" s="67"/>
    </row>
    <row r="243" spans="2:25" x14ac:dyDescent="0.2">
      <c r="B243" s="783"/>
      <c r="C243" s="1444"/>
      <c r="D243" s="1445"/>
      <c r="E243" s="63"/>
      <c r="F243" s="794">
        <v>10</v>
      </c>
      <c r="G243" s="799"/>
      <c r="H243" s="755"/>
      <c r="I243" s="710"/>
      <c r="J243" s="253">
        <v>8</v>
      </c>
      <c r="K243" s="253"/>
      <c r="L243" s="789">
        <f t="shared" si="32"/>
        <v>0</v>
      </c>
      <c r="M243" s="792"/>
      <c r="N243" s="253">
        <v>8</v>
      </c>
      <c r="O243" s="253"/>
      <c r="P243" s="704">
        <f t="shared" si="34"/>
        <v>0</v>
      </c>
      <c r="Q243" s="256">
        <v>7</v>
      </c>
      <c r="R243" s="755"/>
      <c r="S243" s="787"/>
      <c r="T243" s="788"/>
      <c r="U243" s="796"/>
      <c r="V243" s="797"/>
      <c r="W243" s="65"/>
      <c r="X243" s="66"/>
      <c r="Y243" s="67"/>
    </row>
    <row r="244" spans="2:25" x14ac:dyDescent="0.2">
      <c r="B244" s="182"/>
      <c r="C244" s="1510"/>
      <c r="D244" s="1511"/>
      <c r="E244" s="63"/>
      <c r="F244" s="248"/>
      <c r="G244" s="249"/>
      <c r="H244" s="755"/>
      <c r="I244" s="64"/>
      <c r="J244" s="63"/>
      <c r="K244" s="253"/>
      <c r="L244" s="192"/>
      <c r="M244" s="243"/>
      <c r="N244" s="253"/>
      <c r="O244" s="253"/>
      <c r="P244" s="65"/>
      <c r="Q244" s="253"/>
      <c r="R244" s="755"/>
      <c r="S244" s="1492"/>
      <c r="T244" s="1493"/>
      <c r="U244" s="250"/>
      <c r="V244" s="251"/>
      <c r="W244" s="65"/>
      <c r="X244" s="66"/>
      <c r="Y244" s="67"/>
    </row>
    <row r="245" spans="2:25" x14ac:dyDescent="0.2">
      <c r="B245" s="265">
        <v>2313600</v>
      </c>
      <c r="C245" s="1510" t="s">
        <v>705</v>
      </c>
      <c r="D245" s="1511"/>
      <c r="E245" s="63"/>
      <c r="F245" s="248"/>
      <c r="G245" s="249"/>
      <c r="H245" s="755">
        <v>3540</v>
      </c>
      <c r="I245" s="64"/>
      <c r="J245" s="63"/>
      <c r="K245" s="253"/>
      <c r="L245" s="192"/>
      <c r="M245" s="243"/>
      <c r="N245" s="253"/>
      <c r="O245" s="253">
        <v>5533</v>
      </c>
      <c r="P245" s="65"/>
      <c r="Q245" s="253"/>
      <c r="R245" s="755">
        <v>5255</v>
      </c>
      <c r="S245" s="1492"/>
      <c r="T245" s="1493"/>
      <c r="U245" s="250"/>
      <c r="V245" s="251"/>
      <c r="W245" s="65"/>
      <c r="X245" s="66"/>
      <c r="Y245" s="67"/>
    </row>
    <row r="246" spans="2:25" x14ac:dyDescent="0.2">
      <c r="B246" s="182">
        <v>231</v>
      </c>
      <c r="C246" s="1510" t="s">
        <v>1043</v>
      </c>
      <c r="D246" s="1511"/>
      <c r="E246" s="63"/>
      <c r="F246" s="248"/>
      <c r="G246" s="249"/>
      <c r="H246" s="183">
        <v>836</v>
      </c>
      <c r="I246" s="64"/>
      <c r="J246" s="63"/>
      <c r="K246" s="63"/>
      <c r="L246" s="192"/>
      <c r="M246" s="243"/>
      <c r="N246" s="63"/>
      <c r="O246" s="253"/>
      <c r="P246" s="65"/>
      <c r="Q246" s="253"/>
      <c r="R246" s="183"/>
      <c r="S246" s="151"/>
      <c r="T246" s="159"/>
      <c r="U246" s="250"/>
      <c r="V246" s="251"/>
      <c r="W246" s="65"/>
      <c r="X246" s="66"/>
      <c r="Y246" s="67"/>
    </row>
    <row r="247" spans="2:25" x14ac:dyDescent="0.2">
      <c r="B247" s="277">
        <v>231</v>
      </c>
      <c r="C247" s="1563" t="s">
        <v>1044</v>
      </c>
      <c r="D247" s="1564"/>
      <c r="E247" s="63"/>
      <c r="F247" s="281"/>
      <c r="G247" s="282"/>
      <c r="H247" s="183">
        <v>3186</v>
      </c>
      <c r="I247" s="64"/>
      <c r="J247" s="63"/>
      <c r="K247" s="63"/>
      <c r="L247" s="192"/>
      <c r="M247" s="278"/>
      <c r="N247" s="63"/>
      <c r="O247" s="253"/>
      <c r="P247" s="65"/>
      <c r="Q247" s="253"/>
      <c r="R247" s="183"/>
      <c r="S247" s="151"/>
      <c r="T247" s="159"/>
      <c r="U247" s="279"/>
      <c r="V247" s="280"/>
      <c r="W247" s="65"/>
      <c r="X247" s="66"/>
      <c r="Y247" s="67"/>
    </row>
    <row r="248" spans="2:25" x14ac:dyDescent="0.2">
      <c r="B248" s="182">
        <v>231</v>
      </c>
      <c r="C248" s="1510" t="s">
        <v>976</v>
      </c>
      <c r="D248" s="1511"/>
      <c r="E248" s="63"/>
      <c r="F248" s="248"/>
      <c r="G248" s="249"/>
      <c r="H248" s="183">
        <v>95</v>
      </c>
      <c r="I248" s="64"/>
      <c r="J248" s="63"/>
      <c r="K248" s="63"/>
      <c r="L248" s="192"/>
      <c r="M248" s="243"/>
      <c r="N248" s="63"/>
      <c r="O248" s="253"/>
      <c r="P248" s="65"/>
      <c r="Q248" s="63"/>
      <c r="R248" s="183"/>
      <c r="S248" s="151"/>
      <c r="T248" s="159"/>
      <c r="U248" s="250"/>
      <c r="V248" s="251"/>
      <c r="W248" s="65"/>
      <c r="X248" s="66"/>
      <c r="Y248" s="67"/>
    </row>
    <row r="249" spans="2:25" x14ac:dyDescent="0.2">
      <c r="B249" s="96"/>
      <c r="C249" s="1582" t="s">
        <v>565</v>
      </c>
      <c r="D249" s="1583"/>
      <c r="E249" s="97"/>
      <c r="F249" s="98"/>
      <c r="G249" s="99"/>
      <c r="H249" s="209">
        <f>SUM(H232:H248)</f>
        <v>18637</v>
      </c>
      <c r="I249" s="109"/>
      <c r="J249" s="109"/>
      <c r="K249" s="711">
        <f>SUM(K232:K248)</f>
        <v>11040</v>
      </c>
      <c r="L249" s="1502"/>
      <c r="M249" s="1503"/>
      <c r="N249" s="109"/>
      <c r="O249" s="711">
        <f>SUM(O232:O248)</f>
        <v>16673</v>
      </c>
      <c r="P249" s="109"/>
      <c r="Q249" s="109"/>
      <c r="R249" s="210">
        <f t="shared" ref="R249:Y249" si="37">SUM(R232:R248)</f>
        <v>15473</v>
      </c>
      <c r="S249" s="109"/>
      <c r="T249" s="109">
        <f t="shared" si="37"/>
        <v>0</v>
      </c>
      <c r="U249" s="109">
        <f t="shared" si="37"/>
        <v>0</v>
      </c>
      <c r="V249" s="109">
        <f t="shared" si="37"/>
        <v>0</v>
      </c>
      <c r="W249" s="109">
        <f t="shared" si="37"/>
        <v>0</v>
      </c>
      <c r="X249" s="109">
        <f t="shared" si="37"/>
        <v>0</v>
      </c>
      <c r="Y249" s="109">
        <f t="shared" si="37"/>
        <v>0</v>
      </c>
    </row>
    <row r="250" spans="2:25" x14ac:dyDescent="0.2">
      <c r="B250" s="1458"/>
      <c r="C250" s="1459"/>
      <c r="D250" s="1460"/>
      <c r="E250" s="1469" t="s">
        <v>502</v>
      </c>
      <c r="F250" s="1471" t="s">
        <v>667</v>
      </c>
      <c r="G250" s="1472"/>
      <c r="H250" s="1473"/>
      <c r="I250" s="68" t="s">
        <v>503</v>
      </c>
      <c r="J250" s="1442" t="s">
        <v>502</v>
      </c>
      <c r="K250" s="1471" t="s">
        <v>624</v>
      </c>
      <c r="L250" s="1472"/>
      <c r="M250" s="1473"/>
      <c r="O250" s="1186">
        <v>16673</v>
      </c>
    </row>
    <row r="251" spans="2:25" x14ac:dyDescent="0.2">
      <c r="B251" s="1513" t="s">
        <v>504</v>
      </c>
      <c r="C251" s="1514"/>
      <c r="D251" s="1515"/>
      <c r="E251" s="1470"/>
      <c r="F251" s="1474"/>
      <c r="G251" s="1475"/>
      <c r="H251" s="1476"/>
      <c r="I251" s="1512" t="s">
        <v>505</v>
      </c>
      <c r="J251" s="1443"/>
      <c r="K251" s="1474"/>
      <c r="L251" s="1475"/>
      <c r="M251" s="1476"/>
    </row>
    <row r="252" spans="2:25" x14ac:dyDescent="0.2">
      <c r="B252" s="1513"/>
      <c r="C252" s="1514"/>
      <c r="D252" s="1515"/>
      <c r="E252" s="1469" t="s">
        <v>506</v>
      </c>
      <c r="F252" s="1501"/>
      <c r="G252" s="1472"/>
      <c r="H252" s="1473"/>
      <c r="I252" s="1512"/>
      <c r="J252" s="1442" t="s">
        <v>506</v>
      </c>
      <c r="K252" s="1501"/>
      <c r="L252" s="1472"/>
      <c r="M252" s="1473"/>
    </row>
    <row r="253" spans="2:25" x14ac:dyDescent="0.2">
      <c r="B253" s="1504" t="s">
        <v>507</v>
      </c>
      <c r="C253" s="1505"/>
      <c r="D253" s="1506"/>
      <c r="E253" s="1470"/>
      <c r="F253" s="1474"/>
      <c r="G253" s="1475"/>
      <c r="H253" s="1476"/>
      <c r="I253" s="1494" t="s">
        <v>508</v>
      </c>
      <c r="J253" s="1443"/>
      <c r="K253" s="1474"/>
      <c r="L253" s="1475"/>
      <c r="M253" s="1476"/>
    </row>
    <row r="254" spans="2:25" x14ac:dyDescent="0.2">
      <c r="B254" s="1504"/>
      <c r="C254" s="1505"/>
      <c r="D254" s="1506"/>
      <c r="E254" s="1469" t="s">
        <v>509</v>
      </c>
      <c r="F254" s="1482"/>
      <c r="G254" s="1483"/>
      <c r="H254" s="1484"/>
      <c r="I254" s="1494"/>
      <c r="J254" s="1442" t="s">
        <v>509</v>
      </c>
      <c r="K254" s="1482"/>
      <c r="L254" s="1483"/>
      <c r="M254" s="1484"/>
    </row>
    <row r="255" spans="2:25" x14ac:dyDescent="0.2">
      <c r="B255" s="1461"/>
      <c r="C255" s="1462"/>
      <c r="D255" s="1463"/>
      <c r="E255" s="1470"/>
      <c r="F255" s="1485"/>
      <c r="G255" s="1486"/>
      <c r="H255" s="1487"/>
      <c r="I255" s="69" t="s">
        <v>510</v>
      </c>
      <c r="J255" s="1443"/>
      <c r="K255" s="1485"/>
      <c r="L255" s="1486"/>
      <c r="M255" s="1487"/>
    </row>
    <row r="256" spans="2:25" x14ac:dyDescent="0.2">
      <c r="B256" s="304"/>
      <c r="C256" s="304"/>
      <c r="D256" s="304"/>
      <c r="E256" s="203"/>
      <c r="F256" s="206"/>
      <c r="G256" s="206"/>
      <c r="H256" s="206"/>
      <c r="I256" s="303"/>
      <c r="J256" s="205"/>
      <c r="K256" s="206"/>
      <c r="L256" s="206"/>
      <c r="M256" s="206"/>
    </row>
    <row r="257" spans="2:25" ht="16.5" x14ac:dyDescent="0.2">
      <c r="B257" s="27" t="s">
        <v>472</v>
      </c>
      <c r="C257" s="1479"/>
      <c r="D257" s="1465"/>
      <c r="E257" s="58" t="s">
        <v>473</v>
      </c>
      <c r="F257" s="1477" t="s">
        <v>474</v>
      </c>
      <c r="G257" s="1478"/>
    </row>
    <row r="258" spans="2:25" x14ac:dyDescent="0.2">
      <c r="B258" s="1334"/>
      <c r="C258" s="1335"/>
      <c r="D258" s="1335"/>
      <c r="E258" s="1335"/>
      <c r="F258" s="1335"/>
      <c r="G258" s="1335"/>
    </row>
    <row r="259" spans="2:25" ht="16.5" x14ac:dyDescent="0.2">
      <c r="B259" s="58" t="s">
        <v>475</v>
      </c>
      <c r="C259" s="1464" t="s">
        <v>612</v>
      </c>
      <c r="D259" s="1465"/>
      <c r="E259" s="28" t="s">
        <v>476</v>
      </c>
      <c r="F259" s="1477" t="s">
        <v>474</v>
      </c>
      <c r="G259" s="1478"/>
    </row>
    <row r="260" spans="2:25" x14ac:dyDescent="0.2">
      <c r="B260" s="39"/>
      <c r="C260" s="1561" t="s">
        <v>477</v>
      </c>
      <c r="D260" s="1562"/>
      <c r="E260" s="39"/>
      <c r="F260" s="1334"/>
      <c r="G260" s="1336"/>
      <c r="H260" s="39"/>
      <c r="I260" s="59" t="s">
        <v>478</v>
      </c>
      <c r="J260" s="39"/>
      <c r="K260" s="39"/>
      <c r="L260" s="1490" t="s">
        <v>479</v>
      </c>
      <c r="M260" s="1491"/>
      <c r="N260" s="39"/>
      <c r="O260" s="39"/>
      <c r="P260" s="59" t="s">
        <v>480</v>
      </c>
      <c r="Q260" s="39"/>
      <c r="R260" s="39"/>
      <c r="S260" s="1490" t="s">
        <v>481</v>
      </c>
      <c r="T260" s="1491"/>
      <c r="U260" s="1540" t="s">
        <v>482</v>
      </c>
      <c r="V260" s="1541"/>
      <c r="W260" s="1541"/>
      <c r="X260" s="1542"/>
      <c r="Y260" s="1532" t="s">
        <v>483</v>
      </c>
    </row>
    <row r="261" spans="2:25" ht="35.25" customHeight="1" x14ac:dyDescent="0.2">
      <c r="B261" s="61" t="s">
        <v>484</v>
      </c>
      <c r="C261" s="1534" t="s">
        <v>485</v>
      </c>
      <c r="D261" s="1535"/>
      <c r="E261" s="60" t="s">
        <v>486</v>
      </c>
      <c r="F261" s="1490" t="s">
        <v>487</v>
      </c>
      <c r="G261" s="1491"/>
      <c r="H261" s="28" t="s">
        <v>488</v>
      </c>
      <c r="I261" s="61" t="s">
        <v>489</v>
      </c>
      <c r="J261" s="59" t="s">
        <v>490</v>
      </c>
      <c r="K261" s="28" t="s">
        <v>491</v>
      </c>
      <c r="L261" s="1490" t="s">
        <v>492</v>
      </c>
      <c r="M261" s="1491"/>
      <c r="N261" s="28" t="s">
        <v>493</v>
      </c>
      <c r="O261" s="28" t="s">
        <v>494</v>
      </c>
      <c r="P261" s="28" t="s">
        <v>495</v>
      </c>
      <c r="Q261" s="59" t="s">
        <v>496</v>
      </c>
      <c r="R261" s="59" t="s">
        <v>497</v>
      </c>
      <c r="S261" s="1320" t="s">
        <v>498</v>
      </c>
      <c r="T261" s="1322"/>
      <c r="U261" s="1536" t="s">
        <v>499</v>
      </c>
      <c r="V261" s="1537"/>
      <c r="W261" s="62" t="s">
        <v>500</v>
      </c>
      <c r="X261" s="62" t="s">
        <v>501</v>
      </c>
      <c r="Y261" s="1533"/>
    </row>
    <row r="262" spans="2:25" ht="18" customHeight="1" x14ac:dyDescent="0.2">
      <c r="B262" s="95">
        <v>600</v>
      </c>
      <c r="C262" s="1518" t="s">
        <v>570</v>
      </c>
      <c r="D262" s="1519"/>
      <c r="E262" s="123" t="s">
        <v>569</v>
      </c>
      <c r="F262" s="988">
        <v>33</v>
      </c>
      <c r="G262" s="989"/>
      <c r="H262" s="257">
        <f>'Table 7'!D314</f>
        <v>17818</v>
      </c>
      <c r="I262" s="710">
        <f>H262/F262</f>
        <v>539.93939393939399</v>
      </c>
      <c r="J262" s="253">
        <v>38</v>
      </c>
      <c r="K262" s="253">
        <f>'Table 7'!G314</f>
        <v>20310</v>
      </c>
      <c r="L262" s="702">
        <f>K262/J262</f>
        <v>534.47368421052636</v>
      </c>
      <c r="M262" s="195">
        <f>K262/J262</f>
        <v>534.47368421052636</v>
      </c>
      <c r="N262" s="253">
        <v>38</v>
      </c>
      <c r="O262" s="253">
        <f>'Table 7'!H314</f>
        <v>19210</v>
      </c>
      <c r="P262" s="704">
        <f>O262/N262</f>
        <v>505.5263157894737</v>
      </c>
      <c r="Q262" s="253">
        <v>33</v>
      </c>
      <c r="R262" s="1010">
        <f>'Table 7'!J314</f>
        <v>19145</v>
      </c>
      <c r="S262" s="1438">
        <f>R262/Q262</f>
        <v>580.15151515151513</v>
      </c>
      <c r="T262" s="1439"/>
      <c r="U262" s="250"/>
      <c r="V262" s="251"/>
      <c r="W262" s="65"/>
      <c r="X262" s="66"/>
      <c r="Y262" s="67"/>
    </row>
    <row r="263" spans="2:25" ht="13.5" customHeight="1" x14ac:dyDescent="0.2">
      <c r="B263" s="95">
        <v>601</v>
      </c>
      <c r="C263" s="1447" t="s">
        <v>564</v>
      </c>
      <c r="D263" s="1497"/>
      <c r="E263" s="123" t="s">
        <v>569</v>
      </c>
      <c r="F263" s="1104">
        <v>33</v>
      </c>
      <c r="G263" s="989"/>
      <c r="H263" s="257">
        <f>'Table 7'!D315</f>
        <v>2900</v>
      </c>
      <c r="I263" s="710">
        <f t="shared" ref="I263:I281" si="38">H263/F263</f>
        <v>87.878787878787875</v>
      </c>
      <c r="J263" s="253">
        <v>38</v>
      </c>
      <c r="K263" s="253">
        <f>'Table 7'!G315</f>
        <v>3400</v>
      </c>
      <c r="L263" s="702">
        <f t="shared" ref="L263:L282" si="39">K263/J263</f>
        <v>89.473684210526315</v>
      </c>
      <c r="M263" s="195">
        <f>K263/J263</f>
        <v>89.473684210526315</v>
      </c>
      <c r="N263" s="253">
        <v>38</v>
      </c>
      <c r="O263" s="253">
        <f>'Table 7'!H315</f>
        <v>3400</v>
      </c>
      <c r="P263" s="704">
        <f>O263/N263</f>
        <v>89.473684210526315</v>
      </c>
      <c r="Q263" s="253">
        <v>33</v>
      </c>
      <c r="R263" s="1010">
        <f>'Table 7'!J315</f>
        <v>3182</v>
      </c>
      <c r="S263" s="1438">
        <f>R263/Q263</f>
        <v>96.424242424242422</v>
      </c>
      <c r="T263" s="1439"/>
      <c r="U263" s="250"/>
      <c r="V263" s="251"/>
      <c r="W263" s="65"/>
      <c r="X263" s="66"/>
      <c r="Y263" s="67"/>
    </row>
    <row r="264" spans="2:25" ht="13.5" customHeight="1" x14ac:dyDescent="0.2">
      <c r="B264" s="95">
        <v>6020100</v>
      </c>
      <c r="C264" s="1447" t="s">
        <v>553</v>
      </c>
      <c r="D264" s="1497"/>
      <c r="E264" s="123"/>
      <c r="F264" s="1104">
        <v>33</v>
      </c>
      <c r="G264" s="989"/>
      <c r="H264" s="753"/>
      <c r="I264" s="710">
        <f t="shared" si="38"/>
        <v>0</v>
      </c>
      <c r="J264" s="253">
        <v>38</v>
      </c>
      <c r="K264" s="253"/>
      <c r="L264" s="702">
        <f t="shared" si="39"/>
        <v>0</v>
      </c>
      <c r="M264" s="195"/>
      <c r="N264" s="253">
        <v>38</v>
      </c>
      <c r="O264" s="253">
        <v>551</v>
      </c>
      <c r="P264" s="704">
        <f t="shared" ref="P264:P281" si="40">O264/N264</f>
        <v>14.5</v>
      </c>
      <c r="Q264" s="253">
        <v>33</v>
      </c>
      <c r="R264" s="753">
        <v>551</v>
      </c>
      <c r="S264" s="1438">
        <f t="shared" ref="S264:S281" si="41">R264/Q264</f>
        <v>16.696969696969695</v>
      </c>
      <c r="T264" s="1439"/>
      <c r="U264" s="385"/>
      <c r="V264" s="386"/>
      <c r="W264" s="65"/>
      <c r="X264" s="66"/>
      <c r="Y264" s="67"/>
    </row>
    <row r="265" spans="2:25" x14ac:dyDescent="0.2">
      <c r="B265" s="95">
        <v>6020200</v>
      </c>
      <c r="C265" s="1516" t="s">
        <v>659</v>
      </c>
      <c r="D265" s="1517"/>
      <c r="E265" s="266"/>
      <c r="F265" s="1104">
        <v>33</v>
      </c>
      <c r="G265" s="989"/>
      <c r="H265" s="754">
        <v>950</v>
      </c>
      <c r="I265" s="710">
        <f t="shared" si="38"/>
        <v>28.787878787878789</v>
      </c>
      <c r="J265" s="253">
        <v>38</v>
      </c>
      <c r="K265" s="253">
        <v>1700</v>
      </c>
      <c r="L265" s="702">
        <f t="shared" si="39"/>
        <v>44.736842105263158</v>
      </c>
      <c r="M265" s="195"/>
      <c r="N265" s="253">
        <v>38</v>
      </c>
      <c r="O265" s="253">
        <v>2200</v>
      </c>
      <c r="P265" s="704">
        <f t="shared" si="40"/>
        <v>57.89473684210526</v>
      </c>
      <c r="Q265" s="253">
        <v>33</v>
      </c>
      <c r="R265" s="754">
        <v>2174</v>
      </c>
      <c r="S265" s="1438">
        <f t="shared" si="41"/>
        <v>65.878787878787875</v>
      </c>
      <c r="T265" s="1439"/>
      <c r="U265" s="250"/>
      <c r="V265" s="251"/>
      <c r="W265" s="65"/>
      <c r="X265" s="66"/>
      <c r="Y265" s="67"/>
    </row>
    <row r="266" spans="2:25" x14ac:dyDescent="0.2">
      <c r="B266" s="95">
        <v>6021001</v>
      </c>
      <c r="C266" s="1607" t="s">
        <v>734</v>
      </c>
      <c r="D266" s="1608"/>
      <c r="E266" s="266"/>
      <c r="F266" s="1104">
        <v>33</v>
      </c>
      <c r="G266" s="989"/>
      <c r="H266" s="754">
        <v>98</v>
      </c>
      <c r="I266" s="710">
        <f t="shared" si="38"/>
        <v>2.9696969696969697</v>
      </c>
      <c r="J266" s="253">
        <v>38</v>
      </c>
      <c r="K266" s="253">
        <v>100</v>
      </c>
      <c r="L266" s="702">
        <f t="shared" si="39"/>
        <v>2.6315789473684212</v>
      </c>
      <c r="M266" s="195"/>
      <c r="N266" s="253">
        <v>38</v>
      </c>
      <c r="O266" s="253"/>
      <c r="P266" s="704">
        <f t="shared" si="40"/>
        <v>0</v>
      </c>
      <c r="Q266" s="253">
        <v>33</v>
      </c>
      <c r="R266" s="754"/>
      <c r="S266" s="1438">
        <f t="shared" ref="S266" si="42">R266/Q266</f>
        <v>0</v>
      </c>
      <c r="T266" s="1439"/>
      <c r="U266" s="416"/>
      <c r="V266" s="417"/>
      <c r="W266" s="65"/>
      <c r="X266" s="66"/>
      <c r="Y266" s="67"/>
    </row>
    <row r="267" spans="2:25" x14ac:dyDescent="0.2">
      <c r="B267" s="95">
        <v>6022001</v>
      </c>
      <c r="C267" s="1451" t="s">
        <v>554</v>
      </c>
      <c r="D267" s="1452"/>
      <c r="E267" s="266"/>
      <c r="F267" s="1104">
        <v>33</v>
      </c>
      <c r="G267" s="989"/>
      <c r="H267" s="754">
        <v>7239</v>
      </c>
      <c r="I267" s="710"/>
      <c r="J267" s="253">
        <v>38</v>
      </c>
      <c r="K267" s="253">
        <v>5693</v>
      </c>
      <c r="L267" s="702">
        <f t="shared" si="39"/>
        <v>149.81578947368422</v>
      </c>
      <c r="M267" s="195"/>
      <c r="N267" s="253">
        <v>38</v>
      </c>
      <c r="O267" s="253">
        <v>8001</v>
      </c>
      <c r="P267" s="704">
        <f t="shared" si="40"/>
        <v>210.55263157894737</v>
      </c>
      <c r="Q267" s="253">
        <v>33</v>
      </c>
      <c r="R267" s="754">
        <v>7845</v>
      </c>
      <c r="S267" s="1438">
        <f t="shared" si="41"/>
        <v>237.72727272727272</v>
      </c>
      <c r="T267" s="1439"/>
      <c r="U267" s="696"/>
      <c r="V267" s="697"/>
      <c r="W267" s="65"/>
      <c r="X267" s="66"/>
      <c r="Y267" s="67"/>
    </row>
    <row r="268" spans="2:25" x14ac:dyDescent="0.2">
      <c r="B268" s="95">
        <v>6022002</v>
      </c>
      <c r="C268" s="1518" t="s">
        <v>555</v>
      </c>
      <c r="D268" s="1519"/>
      <c r="E268" s="63"/>
      <c r="F268" s="1104">
        <v>33</v>
      </c>
      <c r="G268" s="989"/>
      <c r="H268" s="754">
        <v>200</v>
      </c>
      <c r="I268" s="710">
        <f t="shared" si="38"/>
        <v>6.0606060606060606</v>
      </c>
      <c r="J268" s="253">
        <v>38</v>
      </c>
      <c r="K268" s="253">
        <v>200</v>
      </c>
      <c r="L268" s="702">
        <v>9</v>
      </c>
      <c r="M268" s="243"/>
      <c r="N268" s="253">
        <v>38</v>
      </c>
      <c r="O268" s="253">
        <v>302</v>
      </c>
      <c r="P268" s="704">
        <f t="shared" si="40"/>
        <v>7.9473684210526319</v>
      </c>
      <c r="Q268" s="253">
        <v>33</v>
      </c>
      <c r="R268" s="754">
        <v>302</v>
      </c>
      <c r="S268" s="1438">
        <f t="shared" si="41"/>
        <v>9.1515151515151523</v>
      </c>
      <c r="T268" s="1439"/>
      <c r="U268" s="250"/>
      <c r="V268" s="251"/>
      <c r="W268" s="65"/>
      <c r="X268" s="66"/>
      <c r="Y268" s="67"/>
    </row>
    <row r="269" spans="2:25" x14ac:dyDescent="0.2">
      <c r="B269" s="95">
        <v>6022005</v>
      </c>
      <c r="C269" s="1449" t="s">
        <v>671</v>
      </c>
      <c r="D269" s="1450"/>
      <c r="E269" s="63"/>
      <c r="F269" s="1104">
        <v>33</v>
      </c>
      <c r="G269" s="989"/>
      <c r="H269" s="754">
        <v>2400</v>
      </c>
      <c r="I269" s="710">
        <f t="shared" si="38"/>
        <v>72.727272727272734</v>
      </c>
      <c r="J269" s="253">
        <v>38</v>
      </c>
      <c r="K269" s="253">
        <v>32</v>
      </c>
      <c r="L269" s="702">
        <f t="shared" si="39"/>
        <v>0.84210526315789469</v>
      </c>
      <c r="M269" s="368"/>
      <c r="N269" s="253">
        <v>38</v>
      </c>
      <c r="O269" s="253">
        <v>100</v>
      </c>
      <c r="P269" s="704">
        <f t="shared" si="40"/>
        <v>2.6315789473684212</v>
      </c>
      <c r="Q269" s="253">
        <v>33</v>
      </c>
      <c r="R269" s="754">
        <v>100</v>
      </c>
      <c r="S269" s="1438">
        <f t="shared" si="41"/>
        <v>3.0303030303030303</v>
      </c>
      <c r="T269" s="1439"/>
      <c r="U269" s="366"/>
      <c r="V269" s="367"/>
      <c r="W269" s="65"/>
      <c r="X269" s="66"/>
      <c r="Y269" s="67"/>
    </row>
    <row r="270" spans="2:25" x14ac:dyDescent="0.2">
      <c r="B270" s="95">
        <v>6023100</v>
      </c>
      <c r="C270" s="1518" t="s">
        <v>656</v>
      </c>
      <c r="D270" s="1519"/>
      <c r="E270" s="63"/>
      <c r="F270" s="1104">
        <v>33</v>
      </c>
      <c r="G270" s="989"/>
      <c r="H270" s="754">
        <v>8859</v>
      </c>
      <c r="I270" s="710">
        <f t="shared" si="38"/>
        <v>268.45454545454544</v>
      </c>
      <c r="J270" s="253">
        <v>38</v>
      </c>
      <c r="K270" s="253">
        <v>4600</v>
      </c>
      <c r="L270" s="702">
        <f t="shared" si="39"/>
        <v>121.05263157894737</v>
      </c>
      <c r="M270" s="243"/>
      <c r="N270" s="253">
        <v>38</v>
      </c>
      <c r="O270" s="253">
        <v>7780</v>
      </c>
      <c r="P270" s="704">
        <f t="shared" si="40"/>
        <v>204.73684210526315</v>
      </c>
      <c r="Q270" s="253">
        <v>33</v>
      </c>
      <c r="R270" s="754">
        <v>7774</v>
      </c>
      <c r="S270" s="1438">
        <f t="shared" si="41"/>
        <v>235.57575757575756</v>
      </c>
      <c r="T270" s="1439"/>
      <c r="U270" s="250"/>
      <c r="V270" s="251"/>
      <c r="W270" s="65"/>
      <c r="X270" s="66"/>
      <c r="Y270" s="67"/>
    </row>
    <row r="271" spans="2:25" x14ac:dyDescent="0.2">
      <c r="B271" s="95">
        <v>6023200</v>
      </c>
      <c r="C271" s="1518" t="s">
        <v>660</v>
      </c>
      <c r="D271" s="1519"/>
      <c r="E271" s="63"/>
      <c r="F271" s="1104">
        <v>33</v>
      </c>
      <c r="G271" s="989"/>
      <c r="H271" s="754">
        <v>600</v>
      </c>
      <c r="I271" s="710">
        <f t="shared" si="38"/>
        <v>18.181818181818183</v>
      </c>
      <c r="J271" s="253">
        <v>38</v>
      </c>
      <c r="K271" s="253">
        <v>600</v>
      </c>
      <c r="L271" s="702">
        <f t="shared" si="39"/>
        <v>15.789473684210526</v>
      </c>
      <c r="M271" s="243"/>
      <c r="N271" s="253">
        <v>38</v>
      </c>
      <c r="O271" s="253">
        <v>1800</v>
      </c>
      <c r="P271" s="704">
        <f t="shared" si="40"/>
        <v>47.368421052631582</v>
      </c>
      <c r="Q271" s="253">
        <v>33</v>
      </c>
      <c r="R271" s="754">
        <v>1760</v>
      </c>
      <c r="S271" s="1438">
        <f t="shared" si="41"/>
        <v>53.333333333333336</v>
      </c>
      <c r="T271" s="1439"/>
      <c r="U271" s="250"/>
      <c r="V271" s="251"/>
      <c r="W271" s="65"/>
      <c r="X271" s="66"/>
      <c r="Y271" s="67"/>
    </row>
    <row r="272" spans="2:25" x14ac:dyDescent="0.2">
      <c r="B272" s="95">
        <v>6023300</v>
      </c>
      <c r="C272" s="1449" t="s">
        <v>681</v>
      </c>
      <c r="D272" s="1450"/>
      <c r="E272" s="63"/>
      <c r="F272" s="1104">
        <v>33</v>
      </c>
      <c r="G272" s="989"/>
      <c r="H272" s="754">
        <v>165</v>
      </c>
      <c r="I272" s="710">
        <f t="shared" si="38"/>
        <v>5</v>
      </c>
      <c r="J272" s="253">
        <v>38</v>
      </c>
      <c r="K272" s="253">
        <v>250</v>
      </c>
      <c r="L272" s="702">
        <f t="shared" si="39"/>
        <v>6.5789473684210522</v>
      </c>
      <c r="M272" s="243"/>
      <c r="N272" s="253">
        <v>38</v>
      </c>
      <c r="O272" s="253">
        <v>100</v>
      </c>
      <c r="P272" s="704">
        <f t="shared" si="40"/>
        <v>2.6315789473684212</v>
      </c>
      <c r="Q272" s="253">
        <v>33</v>
      </c>
      <c r="R272" s="754">
        <v>83</v>
      </c>
      <c r="S272" s="1438">
        <f t="shared" si="41"/>
        <v>2.5151515151515151</v>
      </c>
      <c r="T272" s="1439"/>
      <c r="U272" s="250"/>
      <c r="V272" s="251"/>
      <c r="W272" s="65"/>
      <c r="X272" s="66"/>
      <c r="Y272" s="67"/>
    </row>
    <row r="273" spans="2:28" x14ac:dyDescent="0.2">
      <c r="B273" s="95">
        <v>6022099</v>
      </c>
      <c r="C273" s="1559" t="s">
        <v>558</v>
      </c>
      <c r="D273" s="1602"/>
      <c r="E273" s="63"/>
      <c r="F273" s="1104">
        <v>33</v>
      </c>
      <c r="G273" s="989"/>
      <c r="H273" s="754">
        <v>315</v>
      </c>
      <c r="I273" s="710"/>
      <c r="J273" s="253">
        <v>38</v>
      </c>
      <c r="K273" s="253">
        <v>300</v>
      </c>
      <c r="L273" s="702">
        <f t="shared" si="39"/>
        <v>7.8947368421052628</v>
      </c>
      <c r="M273" s="698"/>
      <c r="N273" s="253">
        <v>38</v>
      </c>
      <c r="O273" s="253">
        <v>100</v>
      </c>
      <c r="P273" s="704">
        <f t="shared" si="40"/>
        <v>2.6315789473684212</v>
      </c>
      <c r="Q273" s="253">
        <v>33</v>
      </c>
      <c r="R273" s="754">
        <v>65</v>
      </c>
      <c r="S273" s="1438">
        <f t="shared" si="41"/>
        <v>1.9696969696969697</v>
      </c>
      <c r="T273" s="1439"/>
      <c r="U273" s="696"/>
      <c r="V273" s="697"/>
      <c r="W273" s="65"/>
      <c r="X273" s="66"/>
      <c r="Y273" s="67"/>
    </row>
    <row r="274" spans="2:28" x14ac:dyDescent="0.2">
      <c r="B274" s="95">
        <v>6024100</v>
      </c>
      <c r="C274" s="1559" t="s">
        <v>560</v>
      </c>
      <c r="D274" s="1602"/>
      <c r="E274" s="63"/>
      <c r="F274" s="1104">
        <v>33</v>
      </c>
      <c r="G274" s="989"/>
      <c r="H274" s="754"/>
      <c r="I274" s="710"/>
      <c r="J274" s="253">
        <v>38</v>
      </c>
      <c r="K274" s="253"/>
      <c r="L274" s="702">
        <f t="shared" si="39"/>
        <v>0</v>
      </c>
      <c r="M274" s="698"/>
      <c r="N274" s="253">
        <v>38</v>
      </c>
      <c r="O274" s="253"/>
      <c r="P274" s="704">
        <f t="shared" si="40"/>
        <v>0</v>
      </c>
      <c r="Q274" s="253">
        <v>33</v>
      </c>
      <c r="R274" s="754"/>
      <c r="S274" s="1438">
        <f t="shared" si="41"/>
        <v>0</v>
      </c>
      <c r="T274" s="1439"/>
      <c r="U274" s="696"/>
      <c r="V274" s="697"/>
      <c r="W274" s="65"/>
      <c r="X274" s="66"/>
      <c r="Y274" s="67"/>
    </row>
    <row r="275" spans="2:28" x14ac:dyDescent="0.2">
      <c r="B275" s="95">
        <v>6025300</v>
      </c>
      <c r="C275" s="1559" t="s">
        <v>718</v>
      </c>
      <c r="D275" s="1602"/>
      <c r="E275" s="63"/>
      <c r="F275" s="1104">
        <v>33</v>
      </c>
      <c r="G275" s="989"/>
      <c r="H275" s="754">
        <v>941</v>
      </c>
      <c r="I275" s="710">
        <f t="shared" si="38"/>
        <v>28.515151515151516</v>
      </c>
      <c r="J275" s="253">
        <v>38</v>
      </c>
      <c r="K275" s="253"/>
      <c r="L275" s="702">
        <f t="shared" si="39"/>
        <v>0</v>
      </c>
      <c r="M275" s="388"/>
      <c r="N275" s="253">
        <v>38</v>
      </c>
      <c r="O275" s="253">
        <v>1001</v>
      </c>
      <c r="P275" s="704">
        <f t="shared" si="40"/>
        <v>26.342105263157894</v>
      </c>
      <c r="Q275" s="253">
        <v>33</v>
      </c>
      <c r="R275" s="754">
        <v>1001</v>
      </c>
      <c r="S275" s="1438">
        <f t="shared" si="41"/>
        <v>30.333333333333332</v>
      </c>
      <c r="T275" s="1439"/>
      <c r="U275" s="385"/>
      <c r="V275" s="386"/>
      <c r="W275" s="65"/>
      <c r="X275" s="66"/>
      <c r="Y275" s="67"/>
    </row>
    <row r="276" spans="2:28" x14ac:dyDescent="0.2">
      <c r="B276" s="95">
        <v>6025400</v>
      </c>
      <c r="C276" s="1559" t="s">
        <v>1045</v>
      </c>
      <c r="D276" s="1602"/>
      <c r="E276" s="63"/>
      <c r="F276" s="1104">
        <v>33</v>
      </c>
      <c r="G276" s="989"/>
      <c r="H276" s="754">
        <v>2588</v>
      </c>
      <c r="I276" s="710"/>
      <c r="J276" s="253">
        <v>38</v>
      </c>
      <c r="K276" s="253"/>
      <c r="L276" s="937"/>
      <c r="M276" s="933"/>
      <c r="N276" s="253">
        <v>38</v>
      </c>
      <c r="O276" s="253">
        <v>10000</v>
      </c>
      <c r="P276" s="704"/>
      <c r="Q276" s="253">
        <v>33</v>
      </c>
      <c r="R276" s="754">
        <v>9771</v>
      </c>
      <c r="S276" s="1438">
        <f t="shared" ref="S276" si="43">R276/Q276</f>
        <v>296.09090909090907</v>
      </c>
      <c r="T276" s="1439"/>
      <c r="U276" s="935"/>
      <c r="V276" s="936"/>
      <c r="W276" s="65"/>
      <c r="X276" s="66"/>
      <c r="Y276" s="67"/>
    </row>
    <row r="277" spans="2:28" x14ac:dyDescent="0.2">
      <c r="B277" s="95">
        <v>6025600</v>
      </c>
      <c r="C277" s="1518" t="s">
        <v>695</v>
      </c>
      <c r="D277" s="1519"/>
      <c r="E277" s="63"/>
      <c r="F277" s="1104">
        <v>33</v>
      </c>
      <c r="G277" s="989"/>
      <c r="H277" s="754">
        <v>1800</v>
      </c>
      <c r="I277" s="710">
        <f t="shared" si="38"/>
        <v>54.545454545454547</v>
      </c>
      <c r="J277" s="253">
        <v>38</v>
      </c>
      <c r="K277" s="253">
        <v>1800</v>
      </c>
      <c r="L277" s="702">
        <f t="shared" si="39"/>
        <v>47.368421052631582</v>
      </c>
      <c r="M277" s="243"/>
      <c r="N277" s="253">
        <v>38</v>
      </c>
      <c r="O277" s="253">
        <v>1550</v>
      </c>
      <c r="P277" s="704">
        <f t="shared" si="40"/>
        <v>40.789473684210527</v>
      </c>
      <c r="Q277" s="253">
        <v>33</v>
      </c>
      <c r="R277" s="754">
        <v>1522</v>
      </c>
      <c r="S277" s="1438">
        <f t="shared" si="41"/>
        <v>46.121212121212125</v>
      </c>
      <c r="T277" s="1439"/>
      <c r="U277" s="250"/>
      <c r="V277" s="251"/>
      <c r="W277" s="65"/>
      <c r="X277" s="66"/>
      <c r="Y277" s="67"/>
    </row>
    <row r="278" spans="2:28" x14ac:dyDescent="0.2">
      <c r="B278" s="95">
        <v>6029001</v>
      </c>
      <c r="C278" s="1447" t="s">
        <v>719</v>
      </c>
      <c r="D278" s="1497"/>
      <c r="E278" s="63"/>
      <c r="F278" s="1104">
        <v>33</v>
      </c>
      <c r="G278" s="989"/>
      <c r="H278" s="754"/>
      <c r="I278" s="710">
        <f t="shared" si="38"/>
        <v>0</v>
      </c>
      <c r="J278" s="253">
        <v>38</v>
      </c>
      <c r="K278" s="253"/>
      <c r="L278" s="702">
        <f t="shared" si="39"/>
        <v>0</v>
      </c>
      <c r="M278" s="388"/>
      <c r="N278" s="253">
        <v>38</v>
      </c>
      <c r="O278" s="253"/>
      <c r="P278" s="704">
        <f t="shared" si="40"/>
        <v>0</v>
      </c>
      <c r="Q278" s="253">
        <v>33</v>
      </c>
      <c r="R278" s="754"/>
      <c r="S278" s="1438">
        <f t="shared" si="41"/>
        <v>0</v>
      </c>
      <c r="T278" s="1439"/>
      <c r="U278" s="385"/>
      <c r="V278" s="386"/>
      <c r="W278" s="65"/>
      <c r="X278" s="66"/>
      <c r="Y278" s="67"/>
    </row>
    <row r="279" spans="2:28" x14ac:dyDescent="0.2">
      <c r="B279" s="95">
        <v>6029006</v>
      </c>
      <c r="C279" s="1447" t="s">
        <v>682</v>
      </c>
      <c r="D279" s="1497"/>
      <c r="E279" s="63"/>
      <c r="F279" s="1104">
        <v>33</v>
      </c>
      <c r="G279" s="989"/>
      <c r="H279" s="754"/>
      <c r="I279" s="710">
        <f t="shared" si="38"/>
        <v>0</v>
      </c>
      <c r="J279" s="253">
        <v>38</v>
      </c>
      <c r="K279" s="253"/>
      <c r="L279" s="702">
        <f t="shared" si="39"/>
        <v>0</v>
      </c>
      <c r="M279" s="243"/>
      <c r="N279" s="253">
        <v>38</v>
      </c>
      <c r="O279" s="253"/>
      <c r="P279" s="704">
        <f t="shared" si="40"/>
        <v>0</v>
      </c>
      <c r="Q279" s="253">
        <v>33</v>
      </c>
      <c r="R279" s="754"/>
      <c r="S279" s="1438">
        <f t="shared" si="41"/>
        <v>0</v>
      </c>
      <c r="T279" s="1439"/>
      <c r="U279" s="250"/>
      <c r="V279" s="251"/>
      <c r="W279" s="65"/>
      <c r="X279" s="66"/>
      <c r="Y279" s="67"/>
    </row>
    <row r="280" spans="2:28" x14ac:dyDescent="0.2">
      <c r="B280" s="95">
        <v>6029099</v>
      </c>
      <c r="C280" s="1447" t="s">
        <v>1047</v>
      </c>
      <c r="D280" s="1497"/>
      <c r="E280" s="63"/>
      <c r="F280" s="1104">
        <v>33</v>
      </c>
      <c r="G280" s="989"/>
      <c r="H280" s="754">
        <v>385</v>
      </c>
      <c r="I280" s="710">
        <f t="shared" si="38"/>
        <v>11.666666666666666</v>
      </c>
      <c r="J280" s="253">
        <v>38</v>
      </c>
      <c r="K280" s="253"/>
      <c r="L280" s="702">
        <f t="shared" si="39"/>
        <v>0</v>
      </c>
      <c r="M280" s="388"/>
      <c r="N280" s="253">
        <v>38</v>
      </c>
      <c r="O280" s="253">
        <v>1900</v>
      </c>
      <c r="P280" s="704">
        <f t="shared" si="40"/>
        <v>50</v>
      </c>
      <c r="Q280" s="253">
        <v>33</v>
      </c>
      <c r="R280" s="754">
        <v>1895</v>
      </c>
      <c r="S280" s="1438">
        <f t="shared" si="41"/>
        <v>57.424242424242422</v>
      </c>
      <c r="T280" s="1439"/>
      <c r="U280" s="385"/>
      <c r="V280" s="386"/>
      <c r="W280" s="65"/>
      <c r="X280" s="66"/>
      <c r="Y280" s="67"/>
      <c r="AA280">
        <v>1494824</v>
      </c>
    </row>
    <row r="281" spans="2:28" x14ac:dyDescent="0.2">
      <c r="B281" s="95">
        <v>6029100</v>
      </c>
      <c r="C281" s="1449" t="s">
        <v>669</v>
      </c>
      <c r="D281" s="1450"/>
      <c r="E281" s="63"/>
      <c r="F281" s="1104">
        <v>33</v>
      </c>
      <c r="G281" s="989"/>
      <c r="H281" s="754"/>
      <c r="I281" s="710">
        <f t="shared" si="38"/>
        <v>0</v>
      </c>
      <c r="J281" s="253">
        <v>38</v>
      </c>
      <c r="K281" s="253"/>
      <c r="L281" s="702">
        <f t="shared" si="39"/>
        <v>0</v>
      </c>
      <c r="M281" s="243"/>
      <c r="N281" s="253">
        <v>38</v>
      </c>
      <c r="O281" s="253"/>
      <c r="P281" s="704">
        <f t="shared" si="40"/>
        <v>0</v>
      </c>
      <c r="Q281" s="253">
        <v>33</v>
      </c>
      <c r="R281" s="754"/>
      <c r="S281" s="1438">
        <f t="shared" si="41"/>
        <v>0</v>
      </c>
      <c r="T281" s="1439"/>
      <c r="U281" s="250"/>
      <c r="V281" s="251"/>
      <c r="W281" s="65"/>
      <c r="X281" s="66"/>
      <c r="Y281" s="67"/>
      <c r="AA281">
        <v>9870500</v>
      </c>
    </row>
    <row r="282" spans="2:28" x14ac:dyDescent="0.2">
      <c r="B282" s="95">
        <v>6061041</v>
      </c>
      <c r="C282" s="1559" t="s">
        <v>985</v>
      </c>
      <c r="D282" s="1602"/>
      <c r="E282" s="268"/>
      <c r="F282" s="1104">
        <v>33</v>
      </c>
      <c r="G282" s="989"/>
      <c r="H282" s="754"/>
      <c r="I282" s="710"/>
      <c r="J282" s="253">
        <v>38</v>
      </c>
      <c r="K282" s="253"/>
      <c r="L282" s="702">
        <f t="shared" si="39"/>
        <v>0</v>
      </c>
      <c r="M282" s="698"/>
      <c r="N282" s="253">
        <v>38</v>
      </c>
      <c r="O282" s="253"/>
      <c r="P282" s="704"/>
      <c r="Q282" s="253">
        <v>33</v>
      </c>
      <c r="R282" s="754"/>
      <c r="S282" s="737">
        <f>R282/Q282</f>
        <v>0</v>
      </c>
      <c r="T282" s="159"/>
      <c r="U282" s="696"/>
      <c r="V282" s="697"/>
      <c r="W282" s="65"/>
      <c r="X282" s="66"/>
      <c r="Y282" s="67"/>
      <c r="AA282">
        <f>SUM(AA280:AA281)</f>
        <v>11365324</v>
      </c>
    </row>
    <row r="283" spans="2:28" x14ac:dyDescent="0.2">
      <c r="B283" s="934">
        <v>2314320</v>
      </c>
      <c r="C283" s="1444" t="s">
        <v>1046</v>
      </c>
      <c r="D283" s="1445"/>
      <c r="E283" s="268"/>
      <c r="F283" s="988"/>
      <c r="G283" s="989"/>
      <c r="H283" s="754">
        <v>4105</v>
      </c>
      <c r="I283" s="710"/>
      <c r="J283" s="253"/>
      <c r="K283" s="253">
        <v>6000</v>
      </c>
      <c r="L283" s="937"/>
      <c r="M283" s="933"/>
      <c r="N283" s="253"/>
      <c r="O283" s="253">
        <v>7550</v>
      </c>
      <c r="P283" s="704"/>
      <c r="Q283" s="253"/>
      <c r="R283" s="754">
        <v>7550</v>
      </c>
      <c r="S283" s="931"/>
      <c r="T283" s="159"/>
      <c r="U283" s="935"/>
      <c r="V283" s="936"/>
      <c r="W283" s="65"/>
      <c r="X283" s="66"/>
      <c r="Y283" s="67"/>
    </row>
    <row r="284" spans="2:28" x14ac:dyDescent="0.2">
      <c r="B284" s="95">
        <v>2313100</v>
      </c>
      <c r="C284" s="1518" t="s">
        <v>702</v>
      </c>
      <c r="D284" s="1519"/>
      <c r="E284" s="268"/>
      <c r="F284" s="988"/>
      <c r="G284" s="989"/>
      <c r="H284" s="754">
        <v>5479</v>
      </c>
      <c r="I284" s="64"/>
      <c r="J284" s="253"/>
      <c r="K284" s="253">
        <v>3000</v>
      </c>
      <c r="L284" s="192"/>
      <c r="M284" s="243"/>
      <c r="N284" s="253"/>
      <c r="O284" s="253">
        <v>2348</v>
      </c>
      <c r="P284" s="65"/>
      <c r="Q284" s="253"/>
      <c r="R284" s="754">
        <v>2348</v>
      </c>
      <c r="S284" s="151"/>
      <c r="T284" s="159"/>
      <c r="U284" s="250"/>
      <c r="V284" s="251"/>
      <c r="W284" s="65"/>
      <c r="X284" s="66"/>
      <c r="Y284" s="67"/>
      <c r="AB284">
        <v>4573499</v>
      </c>
    </row>
    <row r="285" spans="2:28" x14ac:dyDescent="0.2">
      <c r="B285" s="265">
        <v>2312118</v>
      </c>
      <c r="C285" s="1605" t="s">
        <v>720</v>
      </c>
      <c r="D285" s="1606"/>
      <c r="E285" s="160"/>
      <c r="F285" s="270"/>
      <c r="G285" s="989"/>
      <c r="H285" s="754">
        <v>368</v>
      </c>
      <c r="I285" s="64"/>
      <c r="J285" s="253"/>
      <c r="K285" s="253">
        <v>1000</v>
      </c>
      <c r="L285" s="192"/>
      <c r="M285" s="243"/>
      <c r="N285" s="253"/>
      <c r="O285" s="253">
        <v>1000</v>
      </c>
      <c r="P285" s="65"/>
      <c r="Q285" s="774"/>
      <c r="R285" s="754"/>
      <c r="S285" s="398"/>
      <c r="T285" s="159"/>
      <c r="U285" s="250"/>
      <c r="V285" s="251"/>
      <c r="W285" s="65"/>
      <c r="X285" s="66"/>
      <c r="Y285" s="67"/>
      <c r="AB285">
        <v>12543654</v>
      </c>
    </row>
    <row r="286" spans="2:28" ht="12.75" customHeight="1" x14ac:dyDescent="0.2">
      <c r="B286" s="265">
        <v>231</v>
      </c>
      <c r="C286" s="1510" t="s">
        <v>976</v>
      </c>
      <c r="D286" s="1511"/>
      <c r="E286" s="160"/>
      <c r="F286" s="270"/>
      <c r="G286" s="989"/>
      <c r="H286" s="754">
        <v>804</v>
      </c>
      <c r="I286" s="64"/>
      <c r="J286" s="253"/>
      <c r="K286" s="253"/>
      <c r="L286" s="192"/>
      <c r="M286" s="388"/>
      <c r="N286" s="253"/>
      <c r="O286" s="253"/>
      <c r="P286" s="65"/>
      <c r="Q286" s="774"/>
      <c r="R286" s="754"/>
      <c r="S286" s="398"/>
      <c r="T286" s="159"/>
      <c r="U286" s="385"/>
      <c r="V286" s="386"/>
      <c r="W286" s="65"/>
      <c r="X286" s="66"/>
      <c r="Y286" s="67"/>
      <c r="AB286">
        <f>SUM(AB284:AB285)</f>
        <v>17117153</v>
      </c>
    </row>
    <row r="287" spans="2:28" ht="12.75" customHeight="1" x14ac:dyDescent="0.2">
      <c r="B287" s="1153">
        <v>2313100</v>
      </c>
      <c r="C287" s="1446" t="s">
        <v>1048</v>
      </c>
      <c r="D287" s="1446"/>
      <c r="E287" s="955"/>
      <c r="F287" s="270"/>
      <c r="G287" s="989"/>
      <c r="H287" s="754"/>
      <c r="I287" s="64"/>
      <c r="J287" s="253"/>
      <c r="K287" s="253">
        <v>7000</v>
      </c>
      <c r="L287" s="192"/>
      <c r="M287" s="950"/>
      <c r="N287" s="253"/>
      <c r="O287" s="253">
        <v>7000</v>
      </c>
      <c r="P287" s="65"/>
      <c r="Q287" s="951"/>
      <c r="R287" s="754">
        <v>6619</v>
      </c>
      <c r="S287" s="398"/>
      <c r="T287" s="159"/>
      <c r="U287" s="953"/>
      <c r="V287" s="954"/>
      <c r="W287" s="65"/>
      <c r="X287" s="66"/>
      <c r="Y287" s="67"/>
    </row>
    <row r="288" spans="2:28" x14ac:dyDescent="0.2">
      <c r="B288" s="265">
        <v>2313100</v>
      </c>
      <c r="C288" s="1447" t="s">
        <v>721</v>
      </c>
      <c r="D288" s="1448"/>
      <c r="E288" s="160"/>
      <c r="F288" s="270"/>
      <c r="G288" s="989"/>
      <c r="H288" s="754"/>
      <c r="I288" s="64"/>
      <c r="J288" s="253"/>
      <c r="K288" s="253">
        <v>3376</v>
      </c>
      <c r="L288" s="192"/>
      <c r="M288" s="292"/>
      <c r="N288" s="253"/>
      <c r="O288" s="253">
        <v>3376</v>
      </c>
      <c r="P288" s="65"/>
      <c r="Q288" s="774"/>
      <c r="R288" s="754">
        <v>3376</v>
      </c>
      <c r="S288" s="398"/>
      <c r="T288" s="159"/>
      <c r="U288" s="287"/>
      <c r="V288" s="288"/>
      <c r="W288" s="65"/>
      <c r="X288" s="66"/>
      <c r="Y288" s="67"/>
    </row>
    <row r="289" spans="2:27" x14ac:dyDescent="0.2">
      <c r="B289" s="265">
        <v>2313600</v>
      </c>
      <c r="C289" s="1446" t="s">
        <v>705</v>
      </c>
      <c r="D289" s="1446"/>
      <c r="E289" s="160"/>
      <c r="F289" s="270"/>
      <c r="G289" s="989"/>
      <c r="H289" s="754">
        <v>11365</v>
      </c>
      <c r="I289" s="64"/>
      <c r="J289" s="253"/>
      <c r="K289" s="253">
        <v>7544</v>
      </c>
      <c r="L289" s="192"/>
      <c r="M289" s="420"/>
      <c r="N289" s="253"/>
      <c r="O289" s="253">
        <v>7544</v>
      </c>
      <c r="P289" s="65"/>
      <c r="Q289" s="774"/>
      <c r="R289" s="754">
        <v>5267</v>
      </c>
      <c r="S289" s="745"/>
      <c r="T289" s="159"/>
      <c r="U289" s="416"/>
      <c r="V289" s="417"/>
      <c r="W289" s="65"/>
      <c r="X289" s="66"/>
      <c r="Y289" s="67"/>
    </row>
    <row r="290" spans="2:27" x14ac:dyDescent="0.2">
      <c r="B290" s="265">
        <v>2312113</v>
      </c>
      <c r="C290" s="1446" t="s">
        <v>984</v>
      </c>
      <c r="D290" s="1446"/>
      <c r="E290" s="160"/>
      <c r="F290" s="270"/>
      <c r="G290" s="989"/>
      <c r="H290" s="914">
        <v>454</v>
      </c>
      <c r="I290" s="64"/>
      <c r="J290" s="253"/>
      <c r="K290" s="253"/>
      <c r="L290" s="192"/>
      <c r="M290" s="420"/>
      <c r="N290" s="253"/>
      <c r="O290" s="253"/>
      <c r="P290" s="65"/>
      <c r="Q290" s="254"/>
      <c r="R290" s="914"/>
      <c r="S290" s="398"/>
      <c r="T290" s="159"/>
      <c r="U290" s="416"/>
      <c r="V290" s="417"/>
      <c r="W290" s="65"/>
      <c r="X290" s="66"/>
      <c r="Y290" s="67"/>
    </row>
    <row r="291" spans="2:27" x14ac:dyDescent="0.2">
      <c r="B291" s="265">
        <v>2312118</v>
      </c>
      <c r="C291" s="1446" t="s">
        <v>1110</v>
      </c>
      <c r="D291" s="1446"/>
      <c r="E291" s="428"/>
      <c r="F291" s="816"/>
      <c r="G291" s="1009"/>
      <c r="H291" s="914"/>
      <c r="I291" s="64"/>
      <c r="J291" s="253"/>
      <c r="K291" s="253">
        <v>3000</v>
      </c>
      <c r="L291" s="192"/>
      <c r="M291" s="763"/>
      <c r="N291" s="253"/>
      <c r="O291" s="253">
        <v>152</v>
      </c>
      <c r="P291" s="65"/>
      <c r="Q291" s="764"/>
      <c r="R291" s="914"/>
      <c r="S291" s="398"/>
      <c r="T291" s="159"/>
      <c r="U291" s="765"/>
      <c r="V291" s="766"/>
      <c r="W291" s="65"/>
      <c r="X291" s="66"/>
      <c r="Y291" s="67"/>
    </row>
    <row r="292" spans="2:27" x14ac:dyDescent="0.2">
      <c r="B292" s="265">
        <v>2314320</v>
      </c>
      <c r="C292" s="1446" t="s">
        <v>978</v>
      </c>
      <c r="D292" s="1446"/>
      <c r="E292" s="802"/>
      <c r="F292" s="1674"/>
      <c r="G292" s="1674"/>
      <c r="H292" s="914">
        <v>320</v>
      </c>
      <c r="I292" s="64"/>
      <c r="J292" s="63"/>
      <c r="K292" s="63">
        <v>1000</v>
      </c>
      <c r="L292" s="192"/>
      <c r="M292" s="809"/>
      <c r="N292" s="253"/>
      <c r="O292" s="253">
        <v>773</v>
      </c>
      <c r="P292" s="65"/>
      <c r="Q292" s="804"/>
      <c r="R292" s="914">
        <v>773</v>
      </c>
      <c r="S292" s="398"/>
      <c r="T292" s="159"/>
      <c r="U292" s="807"/>
      <c r="V292" s="808"/>
      <c r="W292" s="65"/>
      <c r="X292" s="66"/>
      <c r="Y292" s="67"/>
    </row>
    <row r="293" spans="2:27" x14ac:dyDescent="0.2">
      <c r="B293" s="265">
        <v>2312118</v>
      </c>
      <c r="C293" s="1446" t="s">
        <v>1109</v>
      </c>
      <c r="D293" s="1446"/>
      <c r="E293" s="802"/>
      <c r="F293" s="1603"/>
      <c r="G293" s="1604"/>
      <c r="H293" s="914"/>
      <c r="I293" s="809"/>
      <c r="J293" s="63"/>
      <c r="K293" s="63">
        <v>3000</v>
      </c>
      <c r="L293" s="192"/>
      <c r="M293" s="809"/>
      <c r="N293" s="253"/>
      <c r="O293" s="253">
        <v>4560</v>
      </c>
      <c r="P293" s="65"/>
      <c r="Q293" s="804"/>
      <c r="R293" s="914">
        <v>4560</v>
      </c>
      <c r="S293" s="398"/>
      <c r="T293" s="159"/>
      <c r="U293" s="807"/>
      <c r="V293" s="808"/>
      <c r="W293" s="65"/>
      <c r="X293" s="66"/>
      <c r="Y293" s="67"/>
    </row>
    <row r="294" spans="2:27" x14ac:dyDescent="0.2">
      <c r="B294" s="265">
        <v>2313100</v>
      </c>
      <c r="C294" s="1446" t="s">
        <v>1049</v>
      </c>
      <c r="D294" s="1446"/>
      <c r="E294" s="428"/>
      <c r="F294" s="1676"/>
      <c r="G294" s="1677"/>
      <c r="H294" s="914">
        <v>3873</v>
      </c>
      <c r="I294" s="809"/>
      <c r="J294" s="63"/>
      <c r="K294" s="63"/>
      <c r="L294" s="192"/>
      <c r="M294" s="809"/>
      <c r="N294" s="253"/>
      <c r="O294" s="253"/>
      <c r="P294" s="65"/>
      <c r="Q294" s="804"/>
      <c r="R294" s="914"/>
      <c r="S294" s="398"/>
      <c r="T294" s="159"/>
      <c r="U294" s="807"/>
      <c r="V294" s="808"/>
      <c r="W294" s="65"/>
      <c r="X294" s="66"/>
      <c r="Y294" s="67"/>
      <c r="AA294">
        <v>2697</v>
      </c>
    </row>
    <row r="295" spans="2:27" x14ac:dyDescent="0.2">
      <c r="B295" s="265"/>
      <c r="C295" s="1446" t="s">
        <v>1076</v>
      </c>
      <c r="D295" s="1446"/>
      <c r="E295" s="1052"/>
      <c r="F295" s="1060"/>
      <c r="G295" s="1060"/>
      <c r="H295" s="914">
        <v>174</v>
      </c>
      <c r="I295" s="1055"/>
      <c r="J295" s="63"/>
      <c r="K295" s="63"/>
      <c r="L295" s="192"/>
      <c r="M295" s="1055"/>
      <c r="N295" s="253"/>
      <c r="O295" s="253"/>
      <c r="P295" s="65"/>
      <c r="Q295" s="1058"/>
      <c r="R295" s="914"/>
      <c r="S295" s="398"/>
      <c r="T295" s="159"/>
      <c r="U295" s="1056"/>
      <c r="V295" s="1057"/>
      <c r="W295" s="65"/>
      <c r="X295" s="66"/>
      <c r="Y295" s="67"/>
    </row>
    <row r="296" spans="2:27" x14ac:dyDescent="0.2">
      <c r="B296" s="265"/>
      <c r="C296" s="1446" t="s">
        <v>1111</v>
      </c>
      <c r="D296" s="1446"/>
      <c r="E296" s="1052"/>
      <c r="F296" s="1060"/>
      <c r="G296" s="1060"/>
      <c r="H296" s="914"/>
      <c r="I296" s="1055"/>
      <c r="J296" s="63"/>
      <c r="K296" s="63">
        <v>3000</v>
      </c>
      <c r="L296" s="192"/>
      <c r="M296" s="1055"/>
      <c r="N296" s="253"/>
      <c r="O296" s="253"/>
      <c r="P296" s="65"/>
      <c r="Q296" s="1058"/>
      <c r="R296" s="914"/>
      <c r="S296" s="398"/>
      <c r="T296" s="159"/>
      <c r="U296" s="1056"/>
      <c r="V296" s="1057"/>
      <c r="W296" s="65"/>
      <c r="X296" s="66"/>
      <c r="Y296" s="67"/>
    </row>
    <row r="297" spans="2:27" x14ac:dyDescent="0.2">
      <c r="B297" s="437">
        <v>2318600</v>
      </c>
      <c r="C297" s="1656" t="s">
        <v>1112</v>
      </c>
      <c r="D297" s="1657"/>
      <c r="E297" s="1097"/>
      <c r="F297" s="1106"/>
      <c r="G297" s="1106"/>
      <c r="H297" s="914"/>
      <c r="I297" s="1101"/>
      <c r="J297" s="63"/>
      <c r="K297" s="63"/>
      <c r="L297" s="192"/>
      <c r="M297" s="1101"/>
      <c r="N297" s="253"/>
      <c r="O297" s="253">
        <v>775</v>
      </c>
      <c r="P297" s="65"/>
      <c r="Q297" s="1104"/>
      <c r="R297" s="914">
        <v>548</v>
      </c>
      <c r="S297" s="398"/>
      <c r="T297" s="159"/>
      <c r="U297" s="1102"/>
      <c r="V297" s="1103"/>
      <c r="W297" s="65"/>
      <c r="X297" s="66"/>
      <c r="Y297" s="67"/>
    </row>
    <row r="298" spans="2:27" x14ac:dyDescent="0.2">
      <c r="B298" s="437">
        <v>2312114</v>
      </c>
      <c r="C298" s="1658" t="s">
        <v>1113</v>
      </c>
      <c r="D298" s="1659"/>
      <c r="E298" s="1097"/>
      <c r="F298" s="1106"/>
      <c r="G298" s="1106"/>
      <c r="H298" s="914"/>
      <c r="I298" s="1101"/>
      <c r="J298" s="63"/>
      <c r="K298" s="63"/>
      <c r="L298" s="192"/>
      <c r="M298" s="1101"/>
      <c r="N298" s="253"/>
      <c r="O298" s="253">
        <v>1020</v>
      </c>
      <c r="P298" s="65"/>
      <c r="Q298" s="1104"/>
      <c r="R298" s="914">
        <v>1020</v>
      </c>
      <c r="S298" s="398"/>
      <c r="T298" s="159"/>
      <c r="U298" s="1102"/>
      <c r="V298" s="1103"/>
      <c r="W298" s="65"/>
      <c r="X298" s="66"/>
      <c r="Y298" s="67"/>
    </row>
    <row r="299" spans="2:27" x14ac:dyDescent="0.2">
      <c r="B299" s="96"/>
      <c r="C299" s="1582" t="s">
        <v>565</v>
      </c>
      <c r="D299" s="1583"/>
      <c r="E299" s="400"/>
      <c r="F299" s="776"/>
      <c r="G299" s="413"/>
      <c r="H299" s="399">
        <f>SUM(H262:H296)</f>
        <v>74200</v>
      </c>
      <c r="I299" s="210"/>
      <c r="J299" s="210"/>
      <c r="K299" s="210">
        <f>SUM(K262:K296)</f>
        <v>76905</v>
      </c>
      <c r="L299" s="1488"/>
      <c r="M299" s="1489"/>
      <c r="N299" s="210"/>
      <c r="O299" s="210">
        <f>SUM(O262:O298)</f>
        <v>94093</v>
      </c>
      <c r="P299" s="210"/>
      <c r="Q299" s="210"/>
      <c r="R299" s="399">
        <f>SUM(R262:R298)</f>
        <v>89231</v>
      </c>
      <c r="S299" s="109"/>
      <c r="T299" s="109"/>
      <c r="U299" s="1502"/>
      <c r="V299" s="1503"/>
      <c r="W299" s="109"/>
      <c r="X299" s="109"/>
      <c r="Y299" s="109"/>
      <c r="AA299">
        <v>1176</v>
      </c>
    </row>
    <row r="300" spans="2:27" ht="10.5" customHeight="1" x14ac:dyDescent="0.2">
      <c r="B300" s="1458"/>
      <c r="C300" s="1459"/>
      <c r="D300" s="1460"/>
      <c r="E300" s="1469" t="s">
        <v>502</v>
      </c>
      <c r="F300" s="1471" t="s">
        <v>667</v>
      </c>
      <c r="G300" s="1472"/>
      <c r="H300" s="1473"/>
      <c r="I300" s="68" t="s">
        <v>503</v>
      </c>
      <c r="J300" s="1442" t="s">
        <v>502</v>
      </c>
      <c r="K300" s="1471" t="s">
        <v>624</v>
      </c>
      <c r="L300" s="1472"/>
      <c r="M300" s="1473"/>
      <c r="O300" s="1186">
        <v>94093</v>
      </c>
      <c r="AA300">
        <f>SUM(AA294:AA299)</f>
        <v>3873</v>
      </c>
    </row>
    <row r="301" spans="2:27" ht="3" customHeight="1" x14ac:dyDescent="0.2">
      <c r="B301" s="1513" t="s">
        <v>504</v>
      </c>
      <c r="C301" s="1514"/>
      <c r="D301" s="1515"/>
      <c r="E301" s="1470"/>
      <c r="F301" s="1474"/>
      <c r="G301" s="1475"/>
      <c r="H301" s="1476"/>
      <c r="I301" s="1512" t="s">
        <v>505</v>
      </c>
      <c r="J301" s="1443"/>
      <c r="K301" s="1474"/>
      <c r="L301" s="1475"/>
      <c r="M301" s="1476"/>
    </row>
    <row r="302" spans="2:27" ht="6.75" customHeight="1" x14ac:dyDescent="0.2">
      <c r="B302" s="1513"/>
      <c r="C302" s="1514"/>
      <c r="D302" s="1515"/>
      <c r="E302" s="1469" t="s">
        <v>506</v>
      </c>
      <c r="F302" s="1501"/>
      <c r="G302" s="1472"/>
      <c r="H302" s="1473"/>
      <c r="I302" s="1512"/>
      <c r="J302" s="1442" t="s">
        <v>506</v>
      </c>
      <c r="K302" s="1501"/>
      <c r="L302" s="1472"/>
      <c r="M302" s="1473"/>
    </row>
    <row r="303" spans="2:27" ht="9" customHeight="1" x14ac:dyDescent="0.2">
      <c r="B303" s="1504" t="s">
        <v>507</v>
      </c>
      <c r="C303" s="1505"/>
      <c r="D303" s="1506"/>
      <c r="E303" s="1470"/>
      <c r="F303" s="1474"/>
      <c r="G303" s="1475"/>
      <c r="H303" s="1476"/>
      <c r="I303" s="1494" t="s">
        <v>508</v>
      </c>
      <c r="J303" s="1443"/>
      <c r="K303" s="1474"/>
      <c r="L303" s="1475"/>
      <c r="M303" s="1476"/>
    </row>
    <row r="304" spans="2:27" ht="7.5" customHeight="1" x14ac:dyDescent="0.2">
      <c r="B304" s="1504"/>
      <c r="C304" s="1505"/>
      <c r="D304" s="1506"/>
      <c r="E304" s="1469" t="s">
        <v>509</v>
      </c>
      <c r="F304" s="1482"/>
      <c r="G304" s="1483"/>
      <c r="H304" s="1484"/>
      <c r="I304" s="1494"/>
      <c r="J304" s="1442" t="s">
        <v>509</v>
      </c>
      <c r="K304" s="1482"/>
      <c r="L304" s="1483"/>
      <c r="M304" s="1484"/>
    </row>
    <row r="305" spans="2:13" ht="5.25" customHeight="1" x14ac:dyDescent="0.2">
      <c r="B305" s="1461"/>
      <c r="C305" s="1462"/>
      <c r="D305" s="1463"/>
      <c r="E305" s="1470"/>
      <c r="F305" s="1485"/>
      <c r="G305" s="1486"/>
      <c r="H305" s="1487"/>
      <c r="I305" s="69" t="s">
        <v>510</v>
      </c>
      <c r="J305" s="1443"/>
      <c r="K305" s="1485"/>
      <c r="L305" s="1486"/>
      <c r="M305" s="1487"/>
    </row>
    <row r="344" spans="2:25" ht="16.5" x14ac:dyDescent="0.2">
      <c r="B344" s="27" t="s">
        <v>472</v>
      </c>
      <c r="C344" s="1464" t="s">
        <v>620</v>
      </c>
      <c r="D344" s="1465"/>
      <c r="E344" s="58" t="s">
        <v>473</v>
      </c>
      <c r="F344" s="1477" t="s">
        <v>474</v>
      </c>
      <c r="G344" s="1478"/>
    </row>
    <row r="345" spans="2:25" x14ac:dyDescent="0.2">
      <c r="B345" s="1334"/>
      <c r="C345" s="1335"/>
      <c r="D345" s="1335"/>
      <c r="E345" s="1335"/>
      <c r="F345" s="1335"/>
      <c r="G345" s="1335"/>
    </row>
    <row r="346" spans="2:25" ht="16.5" x14ac:dyDescent="0.2">
      <c r="B346" s="58" t="s">
        <v>475</v>
      </c>
      <c r="C346" s="1479"/>
      <c r="D346" s="1465"/>
      <c r="E346" s="28" t="s">
        <v>476</v>
      </c>
      <c r="F346" s="1477" t="s">
        <v>474</v>
      </c>
      <c r="G346" s="1478"/>
    </row>
    <row r="347" spans="2:25" x14ac:dyDescent="0.2">
      <c r="B347" s="39"/>
      <c r="C347" s="1561" t="s">
        <v>477</v>
      </c>
      <c r="D347" s="1562"/>
      <c r="E347" s="39"/>
      <c r="F347" s="1334"/>
      <c r="G347" s="1336"/>
      <c r="H347" s="39"/>
      <c r="I347" s="59" t="s">
        <v>478</v>
      </c>
      <c r="J347" s="39"/>
      <c r="K347" s="39"/>
      <c r="L347" s="1490" t="s">
        <v>479</v>
      </c>
      <c r="M347" s="1491"/>
      <c r="N347" s="39"/>
      <c r="O347" s="39"/>
      <c r="P347" s="59" t="s">
        <v>480</v>
      </c>
      <c r="Q347" s="39"/>
      <c r="R347" s="39"/>
      <c r="S347" s="1490" t="s">
        <v>481</v>
      </c>
      <c r="T347" s="1491"/>
      <c r="U347" s="1540" t="s">
        <v>482</v>
      </c>
      <c r="V347" s="1541"/>
      <c r="W347" s="1541"/>
      <c r="X347" s="1542"/>
      <c r="Y347" s="1532" t="s">
        <v>483</v>
      </c>
    </row>
    <row r="348" spans="2:25" ht="99" x14ac:dyDescent="0.2">
      <c r="B348" s="61" t="s">
        <v>484</v>
      </c>
      <c r="C348" s="1534" t="s">
        <v>485</v>
      </c>
      <c r="D348" s="1535"/>
      <c r="E348" s="60" t="s">
        <v>486</v>
      </c>
      <c r="F348" s="1490" t="s">
        <v>487</v>
      </c>
      <c r="G348" s="1491"/>
      <c r="H348" s="28" t="s">
        <v>488</v>
      </c>
      <c r="I348" s="61" t="s">
        <v>489</v>
      </c>
      <c r="J348" s="59" t="s">
        <v>490</v>
      </c>
      <c r="K348" s="28" t="s">
        <v>491</v>
      </c>
      <c r="L348" s="1490" t="s">
        <v>492</v>
      </c>
      <c r="M348" s="1491"/>
      <c r="N348" s="28" t="s">
        <v>493</v>
      </c>
      <c r="O348" s="28" t="s">
        <v>494</v>
      </c>
      <c r="P348" s="28" t="s">
        <v>495</v>
      </c>
      <c r="Q348" s="59" t="s">
        <v>496</v>
      </c>
      <c r="R348" s="59" t="s">
        <v>497</v>
      </c>
      <c r="S348" s="1320" t="s">
        <v>498</v>
      </c>
      <c r="T348" s="1322"/>
      <c r="U348" s="1536" t="s">
        <v>499</v>
      </c>
      <c r="V348" s="1537"/>
      <c r="W348" s="62" t="s">
        <v>500</v>
      </c>
      <c r="X348" s="201" t="s">
        <v>501</v>
      </c>
      <c r="Y348" s="1533"/>
    </row>
    <row r="349" spans="2:25" ht="16.5" customHeight="1" x14ac:dyDescent="0.2">
      <c r="B349" s="95">
        <v>600</v>
      </c>
      <c r="C349" s="1495" t="s">
        <v>570</v>
      </c>
      <c r="D349" s="1496"/>
      <c r="E349" s="123" t="s">
        <v>569</v>
      </c>
      <c r="F349" s="988">
        <v>5</v>
      </c>
      <c r="G349" s="989"/>
      <c r="H349" s="257">
        <f>'Table 7'!D343</f>
        <v>2468</v>
      </c>
      <c r="I349" s="196">
        <f>H349/F349</f>
        <v>493.6</v>
      </c>
      <c r="J349" s="253">
        <v>4</v>
      </c>
      <c r="K349" s="253">
        <f>'Table 7'!G343</f>
        <v>2240</v>
      </c>
      <c r="L349" s="708">
        <f>K349/J349</f>
        <v>560</v>
      </c>
      <c r="M349" s="243"/>
      <c r="N349" s="253">
        <v>4</v>
      </c>
      <c r="O349" s="253">
        <f>'Table 7'!H343</f>
        <v>2340</v>
      </c>
      <c r="P349" s="704">
        <f>O349/N349</f>
        <v>585</v>
      </c>
      <c r="Q349" s="253">
        <v>3</v>
      </c>
      <c r="R349" s="257">
        <f>'Table 7'!J343</f>
        <v>2186</v>
      </c>
      <c r="S349" s="1438">
        <f>R349/Q349</f>
        <v>728.66666666666663</v>
      </c>
      <c r="T349" s="1439"/>
      <c r="U349" s="250"/>
      <c r="V349" s="251"/>
      <c r="W349" s="65"/>
      <c r="X349" s="66"/>
      <c r="Y349" s="202"/>
    </row>
    <row r="350" spans="2:25" ht="14.25" customHeight="1" x14ac:dyDescent="0.2">
      <c r="B350" s="95">
        <v>601</v>
      </c>
      <c r="C350" s="1456" t="s">
        <v>564</v>
      </c>
      <c r="D350" s="1520"/>
      <c r="E350" s="123" t="s">
        <v>569</v>
      </c>
      <c r="F350" s="988">
        <v>5</v>
      </c>
      <c r="G350" s="989"/>
      <c r="H350" s="257">
        <f>'Table 7'!D344</f>
        <v>412</v>
      </c>
      <c r="I350" s="196">
        <f>H350/F350</f>
        <v>82.4</v>
      </c>
      <c r="J350" s="253">
        <v>4</v>
      </c>
      <c r="K350" s="253">
        <f>'Table 7'!G344</f>
        <v>390</v>
      </c>
      <c r="L350" s="708">
        <f t="shared" ref="L350:L359" si="44">K350/J350</f>
        <v>97.5</v>
      </c>
      <c r="M350" s="243"/>
      <c r="N350" s="253">
        <v>4</v>
      </c>
      <c r="O350" s="253">
        <f>'Table 7'!H344</f>
        <v>420</v>
      </c>
      <c r="P350" s="704">
        <f t="shared" ref="P350:P358" si="45">O350/N350</f>
        <v>105</v>
      </c>
      <c r="Q350" s="253">
        <v>3</v>
      </c>
      <c r="R350" s="257">
        <f>'Table 7'!J344</f>
        <v>365</v>
      </c>
      <c r="S350" s="1438">
        <f t="shared" ref="S350:S358" si="46">R350/Q350</f>
        <v>121.66666666666667</v>
      </c>
      <c r="T350" s="1439"/>
      <c r="U350" s="250"/>
      <c r="V350" s="251"/>
      <c r="W350" s="65"/>
      <c r="X350" s="66"/>
      <c r="Y350" s="67"/>
    </row>
    <row r="351" spans="2:25" ht="14.25" customHeight="1" x14ac:dyDescent="0.2">
      <c r="B351" s="95">
        <v>6021001</v>
      </c>
      <c r="C351" s="1449" t="s">
        <v>734</v>
      </c>
      <c r="D351" s="1450"/>
      <c r="E351" s="123"/>
      <c r="F351" s="1058">
        <v>5</v>
      </c>
      <c r="G351" s="1059"/>
      <c r="H351" s="666">
        <v>630</v>
      </c>
      <c r="I351" s="196">
        <f>H351/F351</f>
        <v>126</v>
      </c>
      <c r="J351" s="253">
        <v>4</v>
      </c>
      <c r="K351" s="253"/>
      <c r="L351" s="1054"/>
      <c r="M351" s="1055"/>
      <c r="N351" s="253">
        <v>4</v>
      </c>
      <c r="O351" s="253"/>
      <c r="P351" s="704"/>
      <c r="Q351" s="253">
        <v>3</v>
      </c>
      <c r="R351" s="666"/>
      <c r="S351" s="1050"/>
      <c r="T351" s="1051"/>
      <c r="U351" s="1056"/>
      <c r="V351" s="1057"/>
      <c r="W351" s="65"/>
      <c r="X351" s="66"/>
      <c r="Y351" s="67"/>
    </row>
    <row r="352" spans="2:25" x14ac:dyDescent="0.2">
      <c r="B352" s="95">
        <v>6022001</v>
      </c>
      <c r="C352" s="1559" t="s">
        <v>554</v>
      </c>
      <c r="D352" s="1602"/>
      <c r="E352" s="63"/>
      <c r="F352" s="988">
        <v>5</v>
      </c>
      <c r="G352" s="989"/>
      <c r="H352" s="833">
        <v>36</v>
      </c>
      <c r="I352" s="196">
        <f t="shared" ref="I352:I359" si="47">H352/F352</f>
        <v>7.2</v>
      </c>
      <c r="J352" s="253">
        <v>4</v>
      </c>
      <c r="K352" s="253">
        <v>40</v>
      </c>
      <c r="L352" s="708">
        <f t="shared" si="44"/>
        <v>10</v>
      </c>
      <c r="M352" s="243"/>
      <c r="N352" s="253">
        <v>4</v>
      </c>
      <c r="O352" s="253">
        <v>24</v>
      </c>
      <c r="P352" s="704">
        <f t="shared" si="45"/>
        <v>6</v>
      </c>
      <c r="Q352" s="253">
        <v>3</v>
      </c>
      <c r="R352" s="833">
        <v>24</v>
      </c>
      <c r="S352" s="1438">
        <f t="shared" si="46"/>
        <v>8</v>
      </c>
      <c r="T352" s="1439"/>
      <c r="U352" s="250"/>
      <c r="V352" s="251"/>
      <c r="W352" s="65"/>
      <c r="X352" s="66"/>
      <c r="Y352" s="67"/>
    </row>
    <row r="353" spans="2:29" x14ac:dyDescent="0.2">
      <c r="B353" s="95">
        <v>6022002</v>
      </c>
      <c r="C353" s="1518" t="s">
        <v>555</v>
      </c>
      <c r="D353" s="1519"/>
      <c r="E353" s="63"/>
      <c r="F353" s="1119"/>
      <c r="G353" s="1120"/>
      <c r="H353" s="833"/>
      <c r="I353" s="196"/>
      <c r="J353" s="253">
        <v>4</v>
      </c>
      <c r="K353" s="253"/>
      <c r="L353" s="1117"/>
      <c r="M353" s="1118"/>
      <c r="N353" s="253">
        <v>4</v>
      </c>
      <c r="O353" s="253">
        <v>176</v>
      </c>
      <c r="P353" s="704">
        <f t="shared" si="45"/>
        <v>44</v>
      </c>
      <c r="Q353" s="253">
        <v>3</v>
      </c>
      <c r="R353" s="833">
        <v>176</v>
      </c>
      <c r="S353" s="1438">
        <f t="shared" ref="S353" si="48">R353/Q353</f>
        <v>58.666666666666664</v>
      </c>
      <c r="T353" s="1439"/>
      <c r="U353" s="1121"/>
      <c r="V353" s="1122"/>
      <c r="W353" s="65"/>
      <c r="X353" s="66"/>
      <c r="Y353" s="67"/>
    </row>
    <row r="354" spans="2:29" x14ac:dyDescent="0.2">
      <c r="B354" s="1116">
        <v>6022003</v>
      </c>
      <c r="C354" s="1510" t="s">
        <v>670</v>
      </c>
      <c r="D354" s="1594"/>
      <c r="E354" s="63"/>
      <c r="F354" s="988">
        <v>5</v>
      </c>
      <c r="G354" s="989"/>
      <c r="H354" s="833"/>
      <c r="I354" s="196">
        <f t="shared" si="47"/>
        <v>0</v>
      </c>
      <c r="J354" s="253">
        <v>4</v>
      </c>
      <c r="K354" s="253">
        <v>20</v>
      </c>
      <c r="L354" s="708">
        <f t="shared" si="44"/>
        <v>5</v>
      </c>
      <c r="M354" s="243"/>
      <c r="N354" s="253">
        <v>4</v>
      </c>
      <c r="O354" s="253"/>
      <c r="P354" s="704">
        <f t="shared" si="45"/>
        <v>0</v>
      </c>
      <c r="Q354" s="253">
        <v>3</v>
      </c>
      <c r="R354" s="833"/>
      <c r="S354" s="1438">
        <f t="shared" si="46"/>
        <v>0</v>
      </c>
      <c r="T354" s="1439"/>
      <c r="U354" s="250"/>
      <c r="V354" s="251"/>
      <c r="W354" s="65"/>
      <c r="X354" s="66"/>
      <c r="Y354" s="67"/>
      <c r="AA354">
        <v>13151</v>
      </c>
      <c r="AB354">
        <v>304000</v>
      </c>
      <c r="AC354">
        <v>600000</v>
      </c>
    </row>
    <row r="355" spans="2:29" x14ac:dyDescent="0.2">
      <c r="B355" s="95">
        <v>6025300</v>
      </c>
      <c r="C355" s="1446" t="s">
        <v>1077</v>
      </c>
      <c r="D355" s="1446"/>
      <c r="E355" s="1062"/>
      <c r="F355" s="1058">
        <v>5</v>
      </c>
      <c r="G355" s="1059"/>
      <c r="H355" s="833">
        <v>1080</v>
      </c>
      <c r="I355" s="196">
        <f t="shared" si="47"/>
        <v>216</v>
      </c>
      <c r="J355" s="253">
        <v>4</v>
      </c>
      <c r="K355" s="253"/>
      <c r="L355" s="1218">
        <f t="shared" si="44"/>
        <v>0</v>
      </c>
      <c r="M355" s="1055"/>
      <c r="N355" s="253">
        <v>4</v>
      </c>
      <c r="O355" s="253"/>
      <c r="P355" s="704">
        <f t="shared" si="45"/>
        <v>0</v>
      </c>
      <c r="Q355" s="253">
        <v>3</v>
      </c>
      <c r="R355" s="833"/>
      <c r="S355" s="1438">
        <f t="shared" ref="S355:S356" si="49">R355/Q355</f>
        <v>0</v>
      </c>
      <c r="T355" s="1439"/>
      <c r="U355" s="1056"/>
      <c r="V355" s="1057"/>
      <c r="W355" s="65"/>
      <c r="X355" s="66"/>
      <c r="Y355" s="67"/>
    </row>
    <row r="356" spans="2:29" x14ac:dyDescent="0.2">
      <c r="B356" s="95">
        <v>6025400</v>
      </c>
      <c r="C356" s="1447" t="s">
        <v>1078</v>
      </c>
      <c r="D356" s="1448"/>
      <c r="E356" s="1062"/>
      <c r="F356" s="1058">
        <v>5</v>
      </c>
      <c r="G356" s="1059"/>
      <c r="H356" s="833">
        <v>118</v>
      </c>
      <c r="I356" s="196">
        <f t="shared" si="47"/>
        <v>23.6</v>
      </c>
      <c r="J356" s="253">
        <v>4</v>
      </c>
      <c r="K356" s="253">
        <v>100</v>
      </c>
      <c r="L356" s="1218">
        <f t="shared" si="44"/>
        <v>25</v>
      </c>
      <c r="M356" s="1055"/>
      <c r="N356" s="253">
        <v>4</v>
      </c>
      <c r="O356" s="253">
        <v>936</v>
      </c>
      <c r="P356" s="704">
        <f t="shared" si="45"/>
        <v>234</v>
      </c>
      <c r="Q356" s="253">
        <v>3</v>
      </c>
      <c r="R356" s="833">
        <v>936</v>
      </c>
      <c r="S356" s="1438">
        <f t="shared" si="49"/>
        <v>312</v>
      </c>
      <c r="T356" s="1439"/>
      <c r="U356" s="1056"/>
      <c r="V356" s="1057"/>
      <c r="W356" s="65"/>
      <c r="X356" s="66"/>
      <c r="Y356" s="67"/>
    </row>
    <row r="357" spans="2:29" x14ac:dyDescent="0.2">
      <c r="B357" s="95">
        <v>6024100</v>
      </c>
      <c r="C357" s="1446" t="s">
        <v>560</v>
      </c>
      <c r="D357" s="1446"/>
      <c r="E357" s="1062"/>
      <c r="F357" s="988">
        <v>5</v>
      </c>
      <c r="G357" s="989"/>
      <c r="H357" s="833">
        <v>1374</v>
      </c>
      <c r="I357" s="196">
        <f t="shared" si="47"/>
        <v>274.8</v>
      </c>
      <c r="J357" s="253">
        <v>4</v>
      </c>
      <c r="K357" s="253">
        <v>2830</v>
      </c>
      <c r="L357" s="708">
        <f t="shared" si="44"/>
        <v>707.5</v>
      </c>
      <c r="M357" s="243"/>
      <c r="N357" s="253">
        <v>4</v>
      </c>
      <c r="O357" s="253">
        <v>983</v>
      </c>
      <c r="P357" s="704">
        <f t="shared" si="45"/>
        <v>245.75</v>
      </c>
      <c r="Q357" s="253">
        <v>3</v>
      </c>
      <c r="R357" s="833">
        <v>983</v>
      </c>
      <c r="S357" s="1438">
        <f t="shared" si="46"/>
        <v>327.66666666666669</v>
      </c>
      <c r="T357" s="1439"/>
      <c r="U357" s="250"/>
      <c r="V357" s="251"/>
      <c r="W357" s="65"/>
      <c r="X357" s="66"/>
      <c r="Y357" s="67"/>
      <c r="AA357">
        <v>23296</v>
      </c>
      <c r="AB357">
        <v>1070500</v>
      </c>
      <c r="AC357">
        <v>1679600</v>
      </c>
    </row>
    <row r="358" spans="2:29" x14ac:dyDescent="0.2">
      <c r="B358" s="95">
        <v>6029099</v>
      </c>
      <c r="C358" s="1651" t="s">
        <v>666</v>
      </c>
      <c r="D358" s="1652"/>
      <c r="E358" s="63"/>
      <c r="F358" s="988">
        <v>5</v>
      </c>
      <c r="G358" s="989"/>
      <c r="H358" s="833">
        <v>2280</v>
      </c>
      <c r="I358" s="196">
        <f t="shared" si="47"/>
        <v>456</v>
      </c>
      <c r="J358" s="253">
        <v>4</v>
      </c>
      <c r="K358" s="63"/>
      <c r="L358" s="194">
        <f t="shared" si="44"/>
        <v>0</v>
      </c>
      <c r="M358" s="243"/>
      <c r="N358" s="253">
        <v>4</v>
      </c>
      <c r="O358" s="253">
        <v>1471</v>
      </c>
      <c r="P358" s="65">
        <f t="shared" si="45"/>
        <v>367.75</v>
      </c>
      <c r="Q358" s="253">
        <v>3</v>
      </c>
      <c r="R358" s="833">
        <v>1471</v>
      </c>
      <c r="S358" s="1438">
        <f t="shared" si="46"/>
        <v>490.33333333333331</v>
      </c>
      <c r="T358" s="1439"/>
      <c r="U358" s="250"/>
      <c r="V358" s="251"/>
      <c r="W358" s="65"/>
      <c r="X358" s="66"/>
      <c r="Y358" s="67"/>
      <c r="AA358">
        <f>SUM(AA354:AA357)</f>
        <v>36447</v>
      </c>
      <c r="AB358">
        <f>SUM(AB354:AB357)</f>
        <v>1374500</v>
      </c>
      <c r="AC358">
        <f>SUM(AC354:AC357)</f>
        <v>2279600</v>
      </c>
    </row>
    <row r="359" spans="2:29" x14ac:dyDescent="0.2">
      <c r="B359" s="805"/>
      <c r="C359" s="1444"/>
      <c r="D359" s="1445"/>
      <c r="E359" s="63"/>
      <c r="F359" s="988">
        <v>5</v>
      </c>
      <c r="G359" s="989"/>
      <c r="H359" s="1010"/>
      <c r="I359" s="64">
        <f t="shared" si="47"/>
        <v>0</v>
      </c>
      <c r="J359" s="253">
        <v>4</v>
      </c>
      <c r="K359" s="63"/>
      <c r="L359" s="192">
        <f t="shared" si="44"/>
        <v>0</v>
      </c>
      <c r="M359" s="243"/>
      <c r="N359" s="253">
        <v>4</v>
      </c>
      <c r="O359" s="63"/>
      <c r="P359" s="65"/>
      <c r="Q359" s="253">
        <v>3</v>
      </c>
      <c r="R359" s="833"/>
      <c r="S359" s="151"/>
      <c r="T359" s="159"/>
      <c r="U359" s="250"/>
      <c r="V359" s="251"/>
      <c r="W359" s="65"/>
      <c r="X359" s="66"/>
      <c r="Y359" s="67"/>
    </row>
    <row r="360" spans="2:29" x14ac:dyDescent="0.2">
      <c r="B360" s="95"/>
      <c r="C360" s="1518"/>
      <c r="D360" s="1519" t="s">
        <v>595</v>
      </c>
      <c r="E360" s="63"/>
      <c r="F360" s="248"/>
      <c r="G360" s="249"/>
      <c r="H360" s="77"/>
      <c r="I360" s="64"/>
      <c r="J360" s="63"/>
      <c r="K360" s="63"/>
      <c r="L360" s="192"/>
      <c r="M360" s="243"/>
      <c r="N360" s="63"/>
      <c r="O360" s="63"/>
      <c r="P360" s="65"/>
      <c r="Q360" s="63"/>
      <c r="R360" s="183"/>
      <c r="S360" s="151"/>
      <c r="T360" s="159"/>
      <c r="U360" s="250"/>
      <c r="V360" s="251"/>
      <c r="W360" s="65"/>
      <c r="X360" s="66"/>
      <c r="Y360" s="67"/>
    </row>
    <row r="361" spans="2:29" x14ac:dyDescent="0.2">
      <c r="B361" s="96"/>
      <c r="C361" s="1582" t="s">
        <v>565</v>
      </c>
      <c r="D361" s="1583"/>
      <c r="E361" s="97"/>
      <c r="F361" s="98"/>
      <c r="G361" s="99"/>
      <c r="H361" s="959">
        <f>SUM(H349:H360)</f>
        <v>8398</v>
      </c>
      <c r="I361" s="109"/>
      <c r="J361" s="109"/>
      <c r="K361" s="258">
        <f>SUM(K349:K360)</f>
        <v>5620</v>
      </c>
      <c r="L361" s="1502"/>
      <c r="M361" s="1503"/>
      <c r="N361" s="109"/>
      <c r="O361" s="258">
        <f>SUM(O349:O360)</f>
        <v>6350</v>
      </c>
      <c r="P361" s="109"/>
      <c r="Q361" s="109"/>
      <c r="R361" s="258">
        <f>SUM(R349:R360)</f>
        <v>6141</v>
      </c>
      <c r="S361" s="109"/>
      <c r="T361" s="109"/>
      <c r="U361" s="1502"/>
      <c r="V361" s="1503"/>
      <c r="W361" s="109"/>
      <c r="X361" s="109"/>
      <c r="Y361" s="67"/>
    </row>
    <row r="362" spans="2:29" x14ac:dyDescent="0.2">
      <c r="B362" s="1458"/>
      <c r="C362" s="1459"/>
      <c r="D362" s="1460"/>
      <c r="E362" s="1469" t="s">
        <v>502</v>
      </c>
      <c r="F362" s="1471" t="s">
        <v>1104</v>
      </c>
      <c r="G362" s="1472"/>
      <c r="H362" s="1473"/>
      <c r="I362" s="68" t="s">
        <v>503</v>
      </c>
      <c r="J362" s="1442" t="s">
        <v>502</v>
      </c>
      <c r="K362" s="1471" t="s">
        <v>624</v>
      </c>
      <c r="L362" s="1472"/>
      <c r="M362" s="1473"/>
      <c r="O362">
        <v>6350</v>
      </c>
    </row>
    <row r="363" spans="2:29" x14ac:dyDescent="0.2">
      <c r="B363" s="1513" t="s">
        <v>504</v>
      </c>
      <c r="C363" s="1514"/>
      <c r="D363" s="1515"/>
      <c r="E363" s="1470"/>
      <c r="F363" s="1474"/>
      <c r="G363" s="1475"/>
      <c r="H363" s="1476"/>
      <c r="I363" s="1512" t="s">
        <v>505</v>
      </c>
      <c r="J363" s="1443"/>
      <c r="K363" s="1474"/>
      <c r="L363" s="1475"/>
      <c r="M363" s="1476"/>
    </row>
    <row r="364" spans="2:29" x14ac:dyDescent="0.2">
      <c r="B364" s="1513"/>
      <c r="C364" s="1514"/>
      <c r="D364" s="1515"/>
      <c r="E364" s="1469" t="s">
        <v>506</v>
      </c>
      <c r="F364" s="1501"/>
      <c r="G364" s="1472"/>
      <c r="H364" s="1473"/>
      <c r="I364" s="1512"/>
      <c r="J364" s="1442" t="s">
        <v>506</v>
      </c>
      <c r="K364" s="1501"/>
      <c r="L364" s="1472"/>
      <c r="M364" s="1473"/>
    </row>
    <row r="365" spans="2:29" x14ac:dyDescent="0.2">
      <c r="B365" s="1504" t="s">
        <v>507</v>
      </c>
      <c r="C365" s="1505"/>
      <c r="D365" s="1506"/>
      <c r="E365" s="1470"/>
      <c r="F365" s="1474"/>
      <c r="G365" s="1475"/>
      <c r="H365" s="1476"/>
      <c r="I365" s="1494" t="s">
        <v>508</v>
      </c>
      <c r="J365" s="1443"/>
      <c r="K365" s="1474"/>
      <c r="L365" s="1475"/>
      <c r="M365" s="1476"/>
    </row>
    <row r="366" spans="2:29" x14ac:dyDescent="0.2">
      <c r="B366" s="1504"/>
      <c r="C366" s="1505"/>
      <c r="D366" s="1506"/>
      <c r="E366" s="1469" t="s">
        <v>509</v>
      </c>
      <c r="F366" s="1482"/>
      <c r="G366" s="1483"/>
      <c r="H366" s="1484"/>
      <c r="I366" s="1494"/>
      <c r="J366" s="1442" t="s">
        <v>509</v>
      </c>
      <c r="K366" s="1482"/>
      <c r="L366" s="1483"/>
      <c r="M366" s="1484"/>
      <c r="R366" s="1129">
        <f>K361-O361</f>
        <v>-730</v>
      </c>
    </row>
    <row r="367" spans="2:29" x14ac:dyDescent="0.2">
      <c r="B367" s="1461"/>
      <c r="C367" s="1462"/>
      <c r="D367" s="1463"/>
      <c r="E367" s="1470"/>
      <c r="F367" s="1485"/>
      <c r="G367" s="1486"/>
      <c r="H367" s="1487"/>
      <c r="I367" s="69" t="s">
        <v>510</v>
      </c>
      <c r="J367" s="1443"/>
      <c r="K367" s="1485"/>
      <c r="L367" s="1486"/>
      <c r="M367" s="1487"/>
    </row>
    <row r="368" spans="2:29" x14ac:dyDescent="0.2">
      <c r="B368" s="81"/>
      <c r="C368" s="81"/>
      <c r="D368" s="81"/>
      <c r="E368" s="203"/>
      <c r="F368" s="313"/>
      <c r="G368" s="313"/>
      <c r="H368" s="313"/>
      <c r="I368" s="314"/>
      <c r="J368" s="315"/>
      <c r="K368" s="313"/>
      <c r="L368" s="313"/>
      <c r="M368" s="204"/>
    </row>
    <row r="369" spans="2:13" x14ac:dyDescent="0.2">
      <c r="B369" s="304"/>
      <c r="C369" s="304"/>
      <c r="D369" s="304"/>
      <c r="E369" s="203"/>
      <c r="F369" s="313"/>
      <c r="G369" s="313"/>
      <c r="H369" s="313"/>
      <c r="I369" s="314"/>
      <c r="J369" s="315"/>
      <c r="K369" s="313"/>
      <c r="L369" s="313"/>
      <c r="M369" s="204"/>
    </row>
    <row r="370" spans="2:13" x14ac:dyDescent="0.2">
      <c r="B370" s="304"/>
      <c r="C370" s="304"/>
      <c r="D370" s="304"/>
      <c r="E370" s="203"/>
      <c r="F370" s="313"/>
      <c r="G370" s="313"/>
      <c r="H370" s="313"/>
      <c r="I370" s="314"/>
      <c r="J370" s="315"/>
      <c r="K370" s="313"/>
      <c r="L370" s="313"/>
      <c r="M370" s="204"/>
    </row>
    <row r="371" spans="2:13" x14ac:dyDescent="0.2">
      <c r="B371" s="304"/>
      <c r="C371" s="304"/>
      <c r="D371" s="304"/>
      <c r="E371" s="203"/>
      <c r="F371" s="313"/>
      <c r="G371" s="313"/>
      <c r="H371" s="313"/>
      <c r="I371" s="314"/>
      <c r="J371" s="315"/>
      <c r="K371" s="313"/>
      <c r="L371" s="313"/>
      <c r="M371" s="204"/>
    </row>
    <row r="372" spans="2:13" x14ac:dyDescent="0.2">
      <c r="B372" s="304"/>
      <c r="C372" s="304"/>
      <c r="D372" s="304"/>
      <c r="E372" s="203"/>
      <c r="F372" s="313"/>
      <c r="G372" s="313"/>
      <c r="H372" s="313"/>
      <c r="I372" s="314"/>
      <c r="J372" s="315"/>
      <c r="K372" s="313"/>
      <c r="L372" s="313"/>
      <c r="M372" s="204"/>
    </row>
    <row r="373" spans="2:13" x14ac:dyDescent="0.2">
      <c r="B373" s="304"/>
      <c r="C373" s="304"/>
      <c r="D373" s="304"/>
      <c r="E373" s="203"/>
      <c r="F373" s="313"/>
      <c r="G373" s="313"/>
      <c r="H373" s="313"/>
      <c r="I373" s="314"/>
      <c r="J373" s="315"/>
      <c r="K373" s="313"/>
      <c r="L373" s="313"/>
      <c r="M373" s="204"/>
    </row>
    <row r="374" spans="2:13" x14ac:dyDescent="0.2">
      <c r="B374" s="304"/>
      <c r="C374" s="304"/>
      <c r="D374" s="304"/>
      <c r="E374" s="203"/>
      <c r="F374" s="313"/>
      <c r="G374" s="313"/>
      <c r="H374" s="313"/>
      <c r="I374" s="314"/>
      <c r="J374" s="315"/>
      <c r="K374" s="313"/>
      <c r="L374" s="313"/>
      <c r="M374" s="204"/>
    </row>
    <row r="375" spans="2:13" x14ac:dyDescent="0.2">
      <c r="B375" s="304"/>
      <c r="C375" s="304"/>
      <c r="D375" s="304"/>
      <c r="E375" s="203"/>
      <c r="F375" s="313"/>
      <c r="G375" s="313"/>
      <c r="H375" s="313"/>
      <c r="I375" s="314"/>
      <c r="J375" s="315"/>
      <c r="K375" s="313"/>
      <c r="L375" s="313"/>
      <c r="M375" s="204"/>
    </row>
    <row r="376" spans="2:13" x14ac:dyDescent="0.2">
      <c r="B376" s="304"/>
      <c r="C376" s="304"/>
      <c r="D376" s="304"/>
      <c r="E376" s="203"/>
      <c r="F376" s="313"/>
      <c r="G376" s="313"/>
      <c r="H376" s="313"/>
      <c r="I376" s="314"/>
      <c r="J376" s="315"/>
      <c r="K376" s="313"/>
      <c r="L376" s="313"/>
      <c r="M376" s="204"/>
    </row>
    <row r="377" spans="2:13" x14ac:dyDescent="0.2">
      <c r="B377" s="304"/>
      <c r="C377" s="304"/>
      <c r="D377" s="304"/>
      <c r="E377" s="203"/>
      <c r="F377" s="313"/>
      <c r="G377" s="313"/>
      <c r="H377" s="313"/>
      <c r="I377" s="314"/>
      <c r="J377" s="315"/>
      <c r="K377" s="313"/>
      <c r="L377" s="313"/>
      <c r="M377" s="204"/>
    </row>
    <row r="378" spans="2:13" x14ac:dyDescent="0.2">
      <c r="B378" s="304"/>
      <c r="C378" s="304"/>
      <c r="D378" s="304"/>
      <c r="E378" s="203"/>
      <c r="F378" s="313"/>
      <c r="G378" s="313"/>
      <c r="H378" s="313"/>
      <c r="I378" s="314"/>
      <c r="J378" s="315"/>
      <c r="K378" s="313"/>
      <c r="L378" s="313"/>
      <c r="M378" s="204"/>
    </row>
    <row r="379" spans="2:13" x14ac:dyDescent="0.2">
      <c r="B379" s="945"/>
      <c r="C379" s="945"/>
      <c r="D379" s="945"/>
      <c r="E379" s="203"/>
      <c r="F379" s="313"/>
      <c r="G379" s="313"/>
      <c r="H379" s="313"/>
      <c r="I379" s="314"/>
      <c r="J379" s="315"/>
      <c r="K379" s="313"/>
      <c r="L379" s="313"/>
      <c r="M379" s="204"/>
    </row>
    <row r="380" spans="2:13" x14ac:dyDescent="0.2">
      <c r="B380" s="945"/>
      <c r="C380" s="945"/>
      <c r="D380" s="945"/>
      <c r="E380" s="203"/>
      <c r="F380" s="313"/>
      <c r="G380" s="313"/>
      <c r="H380" s="313"/>
      <c r="I380" s="314"/>
      <c r="J380" s="315"/>
      <c r="K380" s="313"/>
      <c r="L380" s="313"/>
      <c r="M380" s="204"/>
    </row>
    <row r="383" spans="2:13" ht="16.5" x14ac:dyDescent="0.2">
      <c r="B383" s="27" t="s">
        <v>472</v>
      </c>
      <c r="C383" s="1464" t="s">
        <v>621</v>
      </c>
      <c r="D383" s="1465"/>
      <c r="E383" s="58" t="s">
        <v>473</v>
      </c>
      <c r="F383" s="1477" t="s">
        <v>474</v>
      </c>
      <c r="G383" s="1478"/>
    </row>
    <row r="384" spans="2:13" x14ac:dyDescent="0.2">
      <c r="B384" s="1334"/>
      <c r="C384" s="1335"/>
      <c r="D384" s="1335"/>
      <c r="E384" s="1335"/>
      <c r="F384" s="1335"/>
      <c r="G384" s="1335"/>
    </row>
    <row r="385" spans="2:27" ht="16.5" x14ac:dyDescent="0.2">
      <c r="B385" s="58" t="s">
        <v>475</v>
      </c>
      <c r="C385" s="1479"/>
      <c r="D385" s="1465"/>
      <c r="E385" s="28" t="s">
        <v>476</v>
      </c>
      <c r="F385" s="1477" t="s">
        <v>474</v>
      </c>
      <c r="G385" s="1478"/>
    </row>
    <row r="386" spans="2:27" x14ac:dyDescent="0.2">
      <c r="B386" s="39"/>
      <c r="C386" s="1561" t="s">
        <v>477</v>
      </c>
      <c r="D386" s="1562"/>
      <c r="E386" s="39"/>
      <c r="F386" s="1334"/>
      <c r="G386" s="1336"/>
      <c r="H386" s="39"/>
      <c r="I386" s="59" t="s">
        <v>478</v>
      </c>
      <c r="J386" s="39"/>
      <c r="K386" s="39"/>
      <c r="L386" s="1490" t="s">
        <v>479</v>
      </c>
      <c r="M386" s="1491"/>
      <c r="N386" s="39"/>
      <c r="O386" s="39"/>
      <c r="P386" s="59" t="s">
        <v>480</v>
      </c>
      <c r="Q386" s="39"/>
      <c r="R386" s="39"/>
      <c r="S386" s="1490" t="s">
        <v>481</v>
      </c>
      <c r="T386" s="1491"/>
      <c r="U386" s="1540" t="s">
        <v>482</v>
      </c>
      <c r="V386" s="1541"/>
      <c r="W386" s="1541"/>
      <c r="X386" s="1542"/>
      <c r="Y386" s="1532" t="s">
        <v>483</v>
      </c>
    </row>
    <row r="387" spans="2:27" ht="99" x14ac:dyDescent="0.2">
      <c r="B387" s="61" t="s">
        <v>484</v>
      </c>
      <c r="C387" s="1534" t="s">
        <v>485</v>
      </c>
      <c r="D387" s="1535"/>
      <c r="E387" s="60" t="s">
        <v>486</v>
      </c>
      <c r="F387" s="1490" t="s">
        <v>487</v>
      </c>
      <c r="G387" s="1491"/>
      <c r="H387" s="28" t="s">
        <v>488</v>
      </c>
      <c r="I387" s="61" t="s">
        <v>489</v>
      </c>
      <c r="J387" s="59" t="s">
        <v>490</v>
      </c>
      <c r="K387" s="28" t="s">
        <v>491</v>
      </c>
      <c r="L387" s="1490" t="s">
        <v>492</v>
      </c>
      <c r="M387" s="1491"/>
      <c r="N387" s="28" t="s">
        <v>493</v>
      </c>
      <c r="O387" s="28" t="s">
        <v>494</v>
      </c>
      <c r="P387" s="28" t="s">
        <v>495</v>
      </c>
      <c r="Q387" s="59" t="s">
        <v>496</v>
      </c>
      <c r="R387" s="59" t="s">
        <v>497</v>
      </c>
      <c r="S387" s="1320" t="s">
        <v>498</v>
      </c>
      <c r="T387" s="1322"/>
      <c r="U387" s="1536" t="s">
        <v>499</v>
      </c>
      <c r="V387" s="1537"/>
      <c r="W387" s="62" t="s">
        <v>500</v>
      </c>
      <c r="X387" s="62" t="s">
        <v>501</v>
      </c>
      <c r="Y387" s="1533"/>
    </row>
    <row r="388" spans="2:27" ht="16.5" customHeight="1" x14ac:dyDescent="0.2">
      <c r="B388" s="95">
        <v>600</v>
      </c>
      <c r="C388" s="1495" t="s">
        <v>570</v>
      </c>
      <c r="D388" s="1496"/>
      <c r="E388" s="123" t="s">
        <v>569</v>
      </c>
      <c r="F388" s="988">
        <v>8</v>
      </c>
      <c r="G388" s="989"/>
      <c r="H388" s="257">
        <f>'Table 7'!D374</f>
        <v>6426</v>
      </c>
      <c r="I388" s="710">
        <f>H388/F388</f>
        <v>803.25</v>
      </c>
      <c r="J388" s="253">
        <v>12</v>
      </c>
      <c r="K388" s="256">
        <f>'Table 7'!G374</f>
        <v>9900</v>
      </c>
      <c r="L388" s="194">
        <f>K388/J388</f>
        <v>825</v>
      </c>
      <c r="M388" s="195"/>
      <c r="N388" s="253">
        <v>12</v>
      </c>
      <c r="O388" s="253">
        <f>'Table 7'!H374</f>
        <v>10000</v>
      </c>
      <c r="P388" s="704">
        <f>O388/N388</f>
        <v>833.33333333333337</v>
      </c>
      <c r="Q388" s="253">
        <v>10</v>
      </c>
      <c r="R388" s="257">
        <f>'Table 7'!J374</f>
        <v>9426</v>
      </c>
      <c r="S388" s="1438">
        <f>R388/Q388</f>
        <v>942.6</v>
      </c>
      <c r="T388" s="1439"/>
      <c r="U388" s="250"/>
      <c r="V388" s="251"/>
      <c r="W388" s="65"/>
      <c r="X388" s="66"/>
      <c r="Y388" s="67"/>
    </row>
    <row r="389" spans="2:27" ht="13.5" customHeight="1" x14ac:dyDescent="0.2">
      <c r="B389" s="95">
        <v>601</v>
      </c>
      <c r="C389" s="1456" t="s">
        <v>564</v>
      </c>
      <c r="D389" s="1520"/>
      <c r="E389" s="123" t="s">
        <v>569</v>
      </c>
      <c r="F389" s="988">
        <v>8</v>
      </c>
      <c r="G389" s="989"/>
      <c r="H389" s="257">
        <f>'Table 7'!D375</f>
        <v>1065</v>
      </c>
      <c r="I389" s="710">
        <f t="shared" ref="I389:I396" si="50">H389/F389</f>
        <v>133.125</v>
      </c>
      <c r="J389" s="253">
        <v>12</v>
      </c>
      <c r="K389" s="256">
        <f>'Table 7'!G375</f>
        <v>1700</v>
      </c>
      <c r="L389" s="1218">
        <f>K389/J389</f>
        <v>141.66666666666666</v>
      </c>
      <c r="M389" s="195"/>
      <c r="N389" s="253">
        <v>12</v>
      </c>
      <c r="O389" s="253">
        <f>'Table 7'!H375</f>
        <v>1700</v>
      </c>
      <c r="P389" s="704">
        <f t="shared" ref="P389:P397" si="51">O389/N389</f>
        <v>141.66666666666666</v>
      </c>
      <c r="Q389" s="253">
        <v>10</v>
      </c>
      <c r="R389" s="257">
        <f>'Table 7'!J375</f>
        <v>1566</v>
      </c>
      <c r="S389" s="1438">
        <f>R389/Q389</f>
        <v>156.6</v>
      </c>
      <c r="T389" s="1439"/>
      <c r="U389" s="250"/>
      <c r="V389" s="251"/>
      <c r="W389" s="65"/>
      <c r="X389" s="66"/>
      <c r="Y389" s="67"/>
    </row>
    <row r="390" spans="2:27" ht="13.5" customHeight="1" x14ac:dyDescent="0.2">
      <c r="B390" s="95">
        <v>6021007</v>
      </c>
      <c r="C390" s="1447" t="s">
        <v>1050</v>
      </c>
      <c r="D390" s="1497"/>
      <c r="E390" s="123"/>
      <c r="F390" s="988">
        <v>8</v>
      </c>
      <c r="G390" s="989"/>
      <c r="H390" s="666"/>
      <c r="I390" s="710"/>
      <c r="J390" s="253">
        <v>12</v>
      </c>
      <c r="K390" s="256"/>
      <c r="L390" s="1218"/>
      <c r="M390" s="195"/>
      <c r="N390" s="253">
        <v>12</v>
      </c>
      <c r="O390" s="253"/>
      <c r="P390" s="704"/>
      <c r="Q390" s="253">
        <v>10</v>
      </c>
      <c r="R390" s="666"/>
      <c r="S390" s="948"/>
      <c r="T390" s="949"/>
      <c r="U390" s="953"/>
      <c r="V390" s="954"/>
      <c r="W390" s="65"/>
      <c r="X390" s="66"/>
      <c r="Y390" s="67"/>
    </row>
    <row r="391" spans="2:27" x14ac:dyDescent="0.2">
      <c r="B391" s="95">
        <v>6022001</v>
      </c>
      <c r="C391" s="1607" t="s">
        <v>554</v>
      </c>
      <c r="D391" s="1608" t="s">
        <v>561</v>
      </c>
      <c r="E391" s="63"/>
      <c r="F391" s="988">
        <v>8</v>
      </c>
      <c r="G391" s="989"/>
      <c r="H391" s="833">
        <v>150</v>
      </c>
      <c r="I391" s="710">
        <f t="shared" si="50"/>
        <v>18.75</v>
      </c>
      <c r="J391" s="253">
        <v>12</v>
      </c>
      <c r="K391" s="256">
        <v>160</v>
      </c>
      <c r="L391" s="1218">
        <f t="shared" ref="L391:L397" si="52">K391/J391</f>
        <v>13.333333333333334</v>
      </c>
      <c r="M391" s="243"/>
      <c r="N391" s="253">
        <v>12</v>
      </c>
      <c r="O391" s="253">
        <v>44</v>
      </c>
      <c r="P391" s="704">
        <f t="shared" si="51"/>
        <v>3.6666666666666665</v>
      </c>
      <c r="Q391" s="253">
        <v>10</v>
      </c>
      <c r="R391" s="833">
        <v>44</v>
      </c>
      <c r="S391" s="1438">
        <f t="shared" ref="S391:S397" si="53">R391/Q391</f>
        <v>4.4000000000000004</v>
      </c>
      <c r="T391" s="1439"/>
      <c r="U391" s="250"/>
      <c r="V391" s="251"/>
      <c r="W391" s="65"/>
      <c r="X391" s="66"/>
      <c r="Y391" s="67"/>
    </row>
    <row r="392" spans="2:27" x14ac:dyDescent="0.2">
      <c r="B392" s="95">
        <v>6022002</v>
      </c>
      <c r="C392" s="1451" t="s">
        <v>555</v>
      </c>
      <c r="D392" s="1452"/>
      <c r="E392" s="63"/>
      <c r="F392" s="988">
        <v>8</v>
      </c>
      <c r="G392" s="989"/>
      <c r="H392" s="833"/>
      <c r="I392" s="710">
        <f t="shared" si="50"/>
        <v>0</v>
      </c>
      <c r="J392" s="253">
        <v>12</v>
      </c>
      <c r="K392" s="256"/>
      <c r="L392" s="1218">
        <f t="shared" si="52"/>
        <v>0</v>
      </c>
      <c r="M392" s="243"/>
      <c r="N392" s="253">
        <v>12</v>
      </c>
      <c r="O392" s="253"/>
      <c r="P392" s="704">
        <f t="shared" si="51"/>
        <v>0</v>
      </c>
      <c r="Q392" s="253">
        <v>10</v>
      </c>
      <c r="R392" s="833"/>
      <c r="S392" s="1438">
        <f t="shared" si="53"/>
        <v>0</v>
      </c>
      <c r="T392" s="1439"/>
      <c r="U392" s="250"/>
      <c r="V392" s="251"/>
      <c r="W392" s="65"/>
      <c r="X392" s="66"/>
      <c r="Y392" s="67"/>
    </row>
    <row r="393" spans="2:27" x14ac:dyDescent="0.2">
      <c r="B393" s="95">
        <v>6022003</v>
      </c>
      <c r="C393" s="1451" t="s">
        <v>670</v>
      </c>
      <c r="D393" s="1452"/>
      <c r="E393" s="63"/>
      <c r="F393" s="988">
        <v>8</v>
      </c>
      <c r="G393" s="989"/>
      <c r="H393" s="833">
        <v>30</v>
      </c>
      <c r="I393" s="710">
        <f t="shared" si="50"/>
        <v>3.75</v>
      </c>
      <c r="J393" s="253">
        <v>12</v>
      </c>
      <c r="K393" s="256">
        <v>40</v>
      </c>
      <c r="L393" s="1218">
        <f t="shared" si="52"/>
        <v>3.3333333333333335</v>
      </c>
      <c r="M393" s="243"/>
      <c r="N393" s="253">
        <v>12</v>
      </c>
      <c r="O393" s="253">
        <v>28</v>
      </c>
      <c r="P393" s="704">
        <f t="shared" si="51"/>
        <v>2.3333333333333335</v>
      </c>
      <c r="Q393" s="253">
        <v>10</v>
      </c>
      <c r="R393" s="833">
        <v>28</v>
      </c>
      <c r="S393" s="1438">
        <f t="shared" si="53"/>
        <v>2.8</v>
      </c>
      <c r="T393" s="1439"/>
      <c r="U393" s="250"/>
      <c r="V393" s="251"/>
      <c r="W393" s="65"/>
      <c r="X393" s="66"/>
      <c r="Y393" s="67"/>
    </row>
    <row r="394" spans="2:27" x14ac:dyDescent="0.2">
      <c r="B394" s="95">
        <v>6024100</v>
      </c>
      <c r="C394" s="1451" t="s">
        <v>1079</v>
      </c>
      <c r="D394" s="1452"/>
      <c r="E394" s="63"/>
      <c r="F394" s="1058">
        <v>8</v>
      </c>
      <c r="G394" s="1059"/>
      <c r="H394" s="833">
        <v>34</v>
      </c>
      <c r="I394" s="710">
        <f t="shared" si="50"/>
        <v>4.25</v>
      </c>
      <c r="J394" s="253">
        <v>12</v>
      </c>
      <c r="K394" s="256">
        <v>700</v>
      </c>
      <c r="L394" s="1218">
        <f t="shared" si="52"/>
        <v>58.333333333333336</v>
      </c>
      <c r="M394" s="1055"/>
      <c r="N394" s="253">
        <v>12</v>
      </c>
      <c r="O394" s="253">
        <v>438</v>
      </c>
      <c r="P394" s="704">
        <f t="shared" si="51"/>
        <v>36.5</v>
      </c>
      <c r="Q394" s="253">
        <v>10</v>
      </c>
      <c r="R394" s="833">
        <v>438</v>
      </c>
      <c r="S394" s="1438">
        <f t="shared" ref="S394" si="54">R394/Q394</f>
        <v>43.8</v>
      </c>
      <c r="T394" s="1439"/>
      <c r="U394" s="1056"/>
      <c r="V394" s="1057"/>
      <c r="W394" s="65"/>
      <c r="X394" s="66"/>
      <c r="Y394" s="67"/>
    </row>
    <row r="395" spans="2:27" x14ac:dyDescent="0.2">
      <c r="B395" s="95">
        <v>6029099</v>
      </c>
      <c r="C395" s="1451" t="s">
        <v>698</v>
      </c>
      <c r="D395" s="1452"/>
      <c r="E395" s="63"/>
      <c r="F395" s="988">
        <v>8</v>
      </c>
      <c r="G395" s="989"/>
      <c r="H395" s="833">
        <v>8901</v>
      </c>
      <c r="I395" s="710">
        <f t="shared" si="50"/>
        <v>1112.625</v>
      </c>
      <c r="J395" s="253">
        <v>12</v>
      </c>
      <c r="K395" s="256">
        <v>4650</v>
      </c>
      <c r="L395" s="1218">
        <f t="shared" si="52"/>
        <v>387.5</v>
      </c>
      <c r="M395" s="243"/>
      <c r="N395" s="253">
        <v>12</v>
      </c>
      <c r="O395" s="253">
        <v>6540</v>
      </c>
      <c r="P395" s="704">
        <f t="shared" si="51"/>
        <v>545</v>
      </c>
      <c r="Q395" s="253">
        <v>10</v>
      </c>
      <c r="R395" s="833">
        <v>6538</v>
      </c>
      <c r="S395" s="1438">
        <f t="shared" si="53"/>
        <v>653.79999999999995</v>
      </c>
      <c r="T395" s="1439"/>
      <c r="U395" s="250"/>
      <c r="V395" s="251"/>
      <c r="W395" s="65"/>
      <c r="X395" s="66"/>
      <c r="Y395" s="67"/>
    </row>
    <row r="396" spans="2:27" x14ac:dyDescent="0.2">
      <c r="B396" s="95">
        <v>6029005</v>
      </c>
      <c r="C396" s="1609" t="s">
        <v>737</v>
      </c>
      <c r="D396" s="1610"/>
      <c r="E396" s="63"/>
      <c r="F396" s="988">
        <v>8</v>
      </c>
      <c r="G396" s="989"/>
      <c r="H396" s="833">
        <v>504</v>
      </c>
      <c r="I396" s="710">
        <f t="shared" si="50"/>
        <v>63</v>
      </c>
      <c r="J396" s="253">
        <v>12</v>
      </c>
      <c r="K396" s="256"/>
      <c r="L396" s="708">
        <f t="shared" si="52"/>
        <v>0</v>
      </c>
      <c r="M396" s="243"/>
      <c r="N396" s="253">
        <v>12</v>
      </c>
      <c r="O396" s="253"/>
      <c r="P396" s="704">
        <f t="shared" si="51"/>
        <v>0</v>
      </c>
      <c r="Q396" s="253">
        <v>10</v>
      </c>
      <c r="R396" s="833"/>
      <c r="S396" s="1438">
        <f t="shared" si="53"/>
        <v>0</v>
      </c>
      <c r="T396" s="1439"/>
      <c r="U396" s="250"/>
      <c r="V396" s="251"/>
      <c r="W396" s="65"/>
      <c r="X396" s="66"/>
      <c r="Y396" s="67"/>
    </row>
    <row r="397" spans="2:27" x14ac:dyDescent="0.2">
      <c r="B397" s="95">
        <v>6029002</v>
      </c>
      <c r="C397" s="1507" t="s">
        <v>986</v>
      </c>
      <c r="D397" s="1507"/>
      <c r="E397" s="305"/>
      <c r="F397" s="988">
        <v>8</v>
      </c>
      <c r="G397" s="989"/>
      <c r="H397" s="1086">
        <v>424</v>
      </c>
      <c r="I397" s="64"/>
      <c r="J397" s="253">
        <v>12</v>
      </c>
      <c r="K397" s="256"/>
      <c r="L397" s="708">
        <f t="shared" si="52"/>
        <v>0</v>
      </c>
      <c r="M397" s="243"/>
      <c r="N397" s="253">
        <v>12</v>
      </c>
      <c r="O397" s="253"/>
      <c r="P397" s="704">
        <f t="shared" si="51"/>
        <v>0</v>
      </c>
      <c r="Q397" s="253">
        <v>10</v>
      </c>
      <c r="R397" s="1086"/>
      <c r="S397" s="1438">
        <f t="shared" si="53"/>
        <v>0</v>
      </c>
      <c r="T397" s="1439"/>
      <c r="U397" s="250"/>
      <c r="V397" s="251"/>
      <c r="W397" s="65"/>
      <c r="X397" s="66"/>
      <c r="Y397" s="67"/>
    </row>
    <row r="398" spans="2:27" x14ac:dyDescent="0.2">
      <c r="B398" s="96"/>
      <c r="C398" s="1582" t="s">
        <v>565</v>
      </c>
      <c r="D398" s="1583"/>
      <c r="E398" s="97"/>
      <c r="F398" s="98"/>
      <c r="G398" s="99"/>
      <c r="H398" s="211">
        <f>SUM(H388:H397)</f>
        <v>17534</v>
      </c>
      <c r="I398" s="210"/>
      <c r="J398" s="210"/>
      <c r="K398" s="210">
        <f>SUM(K388:K397)</f>
        <v>17150</v>
      </c>
      <c r="L398" s="1488"/>
      <c r="M398" s="1489"/>
      <c r="N398" s="210"/>
      <c r="O398" s="210">
        <f>SUM(O388:O397)</f>
        <v>18750</v>
      </c>
      <c r="P398" s="210"/>
      <c r="Q398" s="210"/>
      <c r="R398" s="210">
        <f>SUM(R388:R397)</f>
        <v>18040</v>
      </c>
      <c r="S398" s="109"/>
      <c r="T398" s="109"/>
      <c r="U398" s="1502"/>
      <c r="V398" s="1503"/>
      <c r="W398" s="109"/>
      <c r="X398" s="109"/>
      <c r="Y398" s="67"/>
      <c r="AA398" s="1130"/>
    </row>
    <row r="399" spans="2:27" ht="12.75" customHeight="1" x14ac:dyDescent="0.2">
      <c r="B399" s="1458"/>
      <c r="C399" s="1459"/>
      <c r="D399" s="1460"/>
      <c r="E399" s="1469" t="s">
        <v>502</v>
      </c>
      <c r="F399" s="1471" t="s">
        <v>1104</v>
      </c>
      <c r="G399" s="1472"/>
      <c r="H399" s="1473"/>
      <c r="I399" s="68" t="s">
        <v>503</v>
      </c>
      <c r="J399" s="1442" t="s">
        <v>502</v>
      </c>
      <c r="K399" s="1471" t="s">
        <v>624</v>
      </c>
      <c r="L399" s="1472"/>
      <c r="M399" s="1473"/>
    </row>
    <row r="400" spans="2:27" x14ac:dyDescent="0.2">
      <c r="B400" s="1513" t="s">
        <v>504</v>
      </c>
      <c r="C400" s="1514"/>
      <c r="D400" s="1515"/>
      <c r="E400" s="1470"/>
      <c r="F400" s="1474"/>
      <c r="G400" s="1475"/>
      <c r="H400" s="1476"/>
      <c r="I400" s="1512" t="s">
        <v>505</v>
      </c>
      <c r="J400" s="1443"/>
      <c r="K400" s="1474"/>
      <c r="L400" s="1475"/>
      <c r="M400" s="1476"/>
    </row>
    <row r="401" spans="2:25" x14ac:dyDescent="0.2">
      <c r="B401" s="1513"/>
      <c r="C401" s="1514"/>
      <c r="D401" s="1515"/>
      <c r="E401" s="1469" t="s">
        <v>506</v>
      </c>
      <c r="F401" s="1501"/>
      <c r="G401" s="1472"/>
      <c r="H401" s="1473"/>
      <c r="I401" s="1512"/>
      <c r="J401" s="1442" t="s">
        <v>506</v>
      </c>
      <c r="K401" s="1501"/>
      <c r="L401" s="1472"/>
      <c r="M401" s="1473"/>
    </row>
    <row r="402" spans="2:25" x14ac:dyDescent="0.2">
      <c r="B402" s="1504" t="s">
        <v>507</v>
      </c>
      <c r="C402" s="1505"/>
      <c r="D402" s="1506"/>
      <c r="E402" s="1470"/>
      <c r="F402" s="1474"/>
      <c r="G402" s="1475"/>
      <c r="H402" s="1476"/>
      <c r="I402" s="1494" t="s">
        <v>508</v>
      </c>
      <c r="J402" s="1443"/>
      <c r="K402" s="1474"/>
      <c r="L402" s="1475"/>
      <c r="M402" s="1476"/>
    </row>
    <row r="403" spans="2:25" x14ac:dyDescent="0.2">
      <c r="B403" s="1504"/>
      <c r="C403" s="1505"/>
      <c r="D403" s="1506"/>
      <c r="E403" s="1469" t="s">
        <v>509</v>
      </c>
      <c r="F403" s="1482"/>
      <c r="G403" s="1483"/>
      <c r="H403" s="1484"/>
      <c r="I403" s="1494"/>
      <c r="J403" s="1442" t="s">
        <v>509</v>
      </c>
      <c r="K403" s="1482"/>
      <c r="L403" s="1483"/>
      <c r="M403" s="1484"/>
    </row>
    <row r="404" spans="2:25" x14ac:dyDescent="0.2">
      <c r="B404" s="1461"/>
      <c r="C404" s="1462"/>
      <c r="D404" s="1463"/>
      <c r="E404" s="1470"/>
      <c r="F404" s="1485"/>
      <c r="G404" s="1486"/>
      <c r="H404" s="1487"/>
      <c r="I404" s="69" t="s">
        <v>510</v>
      </c>
      <c r="J404" s="1443"/>
      <c r="K404" s="1485"/>
      <c r="L404" s="1486"/>
      <c r="M404" s="1487"/>
    </row>
    <row r="405" spans="2:25" x14ac:dyDescent="0.2">
      <c r="B405" s="81"/>
      <c r="C405" s="81"/>
      <c r="D405" s="81"/>
      <c r="E405" s="203"/>
      <c r="F405" s="313"/>
      <c r="G405" s="313"/>
      <c r="H405" s="313"/>
      <c r="I405" s="314"/>
      <c r="J405" s="315"/>
      <c r="K405" s="313"/>
      <c r="L405" s="313"/>
      <c r="M405" s="204"/>
    </row>
    <row r="406" spans="2:25" x14ac:dyDescent="0.2">
      <c r="F406" s="191"/>
      <c r="G406" s="191"/>
      <c r="H406" s="191"/>
      <c r="I406" s="191"/>
      <c r="J406" s="191"/>
      <c r="K406" s="191"/>
      <c r="L406" s="191"/>
    </row>
    <row r="412" spans="2:25" ht="16.5" x14ac:dyDescent="0.2">
      <c r="B412" s="27" t="s">
        <v>472</v>
      </c>
      <c r="C412" s="1464" t="s">
        <v>616</v>
      </c>
      <c r="D412" s="1465"/>
      <c r="E412" s="58" t="s">
        <v>473</v>
      </c>
      <c r="F412" s="1477" t="s">
        <v>474</v>
      </c>
      <c r="G412" s="1478"/>
    </row>
    <row r="413" spans="2:25" x14ac:dyDescent="0.2">
      <c r="B413" s="1334"/>
      <c r="C413" s="1335"/>
      <c r="D413" s="1335"/>
      <c r="E413" s="1335"/>
      <c r="F413" s="1335"/>
      <c r="G413" s="1335"/>
    </row>
    <row r="414" spans="2:25" ht="16.5" x14ac:dyDescent="0.2">
      <c r="B414" s="58" t="s">
        <v>475</v>
      </c>
      <c r="C414" s="1479"/>
      <c r="D414" s="1465"/>
      <c r="E414" s="28" t="s">
        <v>476</v>
      </c>
      <c r="F414" s="1477" t="s">
        <v>474</v>
      </c>
      <c r="G414" s="1478"/>
    </row>
    <row r="415" spans="2:25" x14ac:dyDescent="0.2">
      <c r="B415" s="39"/>
      <c r="C415" s="1561" t="s">
        <v>477</v>
      </c>
      <c r="D415" s="1562"/>
      <c r="E415" s="39"/>
      <c r="F415" s="1334"/>
      <c r="G415" s="1336"/>
      <c r="H415" s="39"/>
      <c r="I415" s="59" t="s">
        <v>478</v>
      </c>
      <c r="J415" s="39"/>
      <c r="K415" s="39"/>
      <c r="L415" s="1490" t="s">
        <v>479</v>
      </c>
      <c r="M415" s="1491"/>
      <c r="N415" s="39"/>
      <c r="O415" s="39"/>
      <c r="P415" s="59" t="s">
        <v>480</v>
      </c>
      <c r="Q415" s="39"/>
      <c r="R415" s="39"/>
      <c r="S415" s="1490" t="s">
        <v>481</v>
      </c>
      <c r="T415" s="1491"/>
      <c r="U415" s="1540" t="s">
        <v>482</v>
      </c>
      <c r="V415" s="1541"/>
      <c r="W415" s="1541"/>
      <c r="X415" s="1542"/>
      <c r="Y415" s="1532" t="s">
        <v>483</v>
      </c>
    </row>
    <row r="416" spans="2:25" ht="84" customHeight="1" x14ac:dyDescent="0.2">
      <c r="B416" s="61" t="s">
        <v>484</v>
      </c>
      <c r="C416" s="1534" t="s">
        <v>485</v>
      </c>
      <c r="D416" s="1535"/>
      <c r="E416" s="60" t="s">
        <v>486</v>
      </c>
      <c r="F416" s="1490" t="s">
        <v>487</v>
      </c>
      <c r="G416" s="1491"/>
      <c r="H416" s="28" t="s">
        <v>488</v>
      </c>
      <c r="I416" s="61" t="s">
        <v>489</v>
      </c>
      <c r="J416" s="59" t="s">
        <v>490</v>
      </c>
      <c r="K416" s="28" t="s">
        <v>491</v>
      </c>
      <c r="L416" s="1490" t="s">
        <v>492</v>
      </c>
      <c r="M416" s="1491"/>
      <c r="N416" s="28" t="s">
        <v>493</v>
      </c>
      <c r="O416" s="28" t="s">
        <v>494</v>
      </c>
      <c r="P416" s="28" t="s">
        <v>495</v>
      </c>
      <c r="Q416" s="59" t="s">
        <v>496</v>
      </c>
      <c r="R416" s="59" t="s">
        <v>497</v>
      </c>
      <c r="S416" s="1320" t="s">
        <v>498</v>
      </c>
      <c r="T416" s="1322"/>
      <c r="U416" s="1536" t="s">
        <v>499</v>
      </c>
      <c r="V416" s="1537"/>
      <c r="W416" s="62" t="s">
        <v>500</v>
      </c>
      <c r="X416" s="62" t="s">
        <v>501</v>
      </c>
      <c r="Y416" s="1533"/>
    </row>
    <row r="417" spans="2:25" ht="17.25" customHeight="1" x14ac:dyDescent="0.2">
      <c r="B417" s="95">
        <v>600</v>
      </c>
      <c r="C417" s="1495" t="s">
        <v>570</v>
      </c>
      <c r="D417" s="1496"/>
      <c r="E417" s="123" t="s">
        <v>569</v>
      </c>
      <c r="F417" s="988">
        <v>44</v>
      </c>
      <c r="G417" s="989"/>
      <c r="H417" s="257">
        <f>'Table 7'!D399</f>
        <v>31510</v>
      </c>
      <c r="I417" s="196">
        <f>H417/F417</f>
        <v>716.13636363636363</v>
      </c>
      <c r="J417" s="253">
        <v>47</v>
      </c>
      <c r="K417" s="253">
        <f>'Table 7'!G399</f>
        <v>36800</v>
      </c>
      <c r="L417" s="708">
        <f>K417/J417</f>
        <v>782.97872340425533</v>
      </c>
      <c r="M417" s="195"/>
      <c r="N417" s="253">
        <v>47</v>
      </c>
      <c r="O417" s="253">
        <f>'Table 7'!H399</f>
        <v>35143</v>
      </c>
      <c r="P417" s="704">
        <f t="shared" ref="P417:P429" si="55">O417/N417</f>
        <v>747.72340425531911</v>
      </c>
      <c r="Q417" s="253">
        <v>45</v>
      </c>
      <c r="R417" s="257">
        <f>'Table 7'!J399</f>
        <v>33857</v>
      </c>
      <c r="S417" s="1438">
        <f>R417/Q417</f>
        <v>752.37777777777774</v>
      </c>
      <c r="T417" s="1439"/>
      <c r="U417" s="250"/>
      <c r="V417" s="251"/>
      <c r="W417" s="65"/>
      <c r="X417" s="66"/>
      <c r="Y417" s="67"/>
    </row>
    <row r="418" spans="2:25" ht="16.5" customHeight="1" x14ac:dyDescent="0.2">
      <c r="B418" s="95">
        <v>601</v>
      </c>
      <c r="C418" s="1456" t="s">
        <v>564</v>
      </c>
      <c r="D418" s="1520"/>
      <c r="E418" s="123" t="s">
        <v>569</v>
      </c>
      <c r="F418" s="1119">
        <v>44</v>
      </c>
      <c r="G418" s="989"/>
      <c r="H418" s="257">
        <f>'Table 7'!D400</f>
        <v>5260</v>
      </c>
      <c r="I418" s="196">
        <f>H418/F418</f>
        <v>119.54545454545455</v>
      </c>
      <c r="J418" s="253">
        <v>47</v>
      </c>
      <c r="K418" s="253">
        <f>'Table 7'!G400</f>
        <v>6000</v>
      </c>
      <c r="L418" s="708">
        <f>K418/J418</f>
        <v>127.65957446808511</v>
      </c>
      <c r="M418" s="195"/>
      <c r="N418" s="253">
        <v>47</v>
      </c>
      <c r="O418" s="253">
        <f>'Table 7'!H400</f>
        <v>6223</v>
      </c>
      <c r="P418" s="704">
        <f t="shared" si="55"/>
        <v>132.40425531914894</v>
      </c>
      <c r="Q418" s="253">
        <v>45</v>
      </c>
      <c r="R418" s="257">
        <f>'Table 7'!J400</f>
        <v>5619</v>
      </c>
      <c r="S418" s="1438">
        <f>R418/Q418</f>
        <v>124.86666666666666</v>
      </c>
      <c r="T418" s="1439"/>
      <c r="U418" s="250"/>
      <c r="V418" s="251"/>
      <c r="W418" s="65"/>
      <c r="X418" s="66"/>
      <c r="Y418" s="67"/>
    </row>
    <row r="419" spans="2:25" ht="16.5" customHeight="1" x14ac:dyDescent="0.2">
      <c r="B419" s="95">
        <v>6020100</v>
      </c>
      <c r="C419" s="1449" t="s">
        <v>553</v>
      </c>
      <c r="D419" s="1450"/>
      <c r="E419" s="123"/>
      <c r="F419" s="1119">
        <v>44</v>
      </c>
      <c r="G419" s="989"/>
      <c r="H419" s="960">
        <v>318</v>
      </c>
      <c r="I419" s="196">
        <f t="shared" ref="I419:I435" si="56">H419/F419</f>
        <v>7.2272727272727275</v>
      </c>
      <c r="J419" s="253">
        <v>47</v>
      </c>
      <c r="K419" s="253">
        <v>200</v>
      </c>
      <c r="L419" s="708">
        <f t="shared" ref="L419:L434" si="57">K419/J419</f>
        <v>4.2553191489361701</v>
      </c>
      <c r="M419" s="195"/>
      <c r="N419" s="253">
        <v>47</v>
      </c>
      <c r="O419" s="253">
        <v>350</v>
      </c>
      <c r="P419" s="704">
        <f t="shared" si="55"/>
        <v>7.4468085106382977</v>
      </c>
      <c r="Q419" s="253">
        <v>45</v>
      </c>
      <c r="R419" s="960">
        <v>318</v>
      </c>
      <c r="S419" s="1438">
        <f t="shared" ref="S419:S433" si="58">R419/Q419</f>
        <v>7.0666666666666664</v>
      </c>
      <c r="T419" s="1439"/>
      <c r="U419" s="393"/>
      <c r="V419" s="394"/>
      <c r="W419" s="65"/>
      <c r="X419" s="66"/>
      <c r="Y419" s="67"/>
    </row>
    <row r="420" spans="2:25" ht="16.5" customHeight="1" x14ac:dyDescent="0.2">
      <c r="B420" s="95">
        <v>6020200</v>
      </c>
      <c r="C420" s="1559" t="s">
        <v>722</v>
      </c>
      <c r="D420" s="1602"/>
      <c r="E420" s="123"/>
      <c r="F420" s="1119">
        <v>44</v>
      </c>
      <c r="G420" s="989"/>
      <c r="H420" s="961">
        <v>300</v>
      </c>
      <c r="I420" s="196">
        <f t="shared" si="56"/>
        <v>6.8181818181818183</v>
      </c>
      <c r="J420" s="253">
        <v>47</v>
      </c>
      <c r="K420" s="253">
        <v>500</v>
      </c>
      <c r="L420" s="708">
        <f t="shared" si="57"/>
        <v>10.638297872340425</v>
      </c>
      <c r="M420" s="195"/>
      <c r="N420" s="253">
        <v>47</v>
      </c>
      <c r="O420" s="253">
        <v>500</v>
      </c>
      <c r="P420" s="704">
        <f t="shared" si="55"/>
        <v>10.638297872340425</v>
      </c>
      <c r="Q420" s="253">
        <v>45</v>
      </c>
      <c r="R420" s="961">
        <v>346</v>
      </c>
      <c r="S420" s="1438">
        <f t="shared" si="58"/>
        <v>7.6888888888888891</v>
      </c>
      <c r="T420" s="1439"/>
      <c r="U420" s="393"/>
      <c r="V420" s="394"/>
      <c r="W420" s="65"/>
      <c r="X420" s="66"/>
      <c r="Y420" s="67"/>
    </row>
    <row r="421" spans="2:25" ht="12.75" customHeight="1" x14ac:dyDescent="0.2">
      <c r="B421" s="95">
        <v>6021099</v>
      </c>
      <c r="C421" s="1559" t="s">
        <v>739</v>
      </c>
      <c r="D421" s="1602"/>
      <c r="E421" s="123"/>
      <c r="F421" s="1119">
        <v>44</v>
      </c>
      <c r="G421" s="989"/>
      <c r="H421" s="961"/>
      <c r="I421" s="196">
        <f t="shared" si="56"/>
        <v>0</v>
      </c>
      <c r="J421" s="253">
        <v>47</v>
      </c>
      <c r="K421" s="253"/>
      <c r="L421" s="708">
        <f t="shared" si="57"/>
        <v>0</v>
      </c>
      <c r="M421" s="195"/>
      <c r="N421" s="253">
        <v>47</v>
      </c>
      <c r="O421" s="253">
        <v>200</v>
      </c>
      <c r="P421" s="704">
        <f t="shared" si="55"/>
        <v>4.2553191489361701</v>
      </c>
      <c r="Q421" s="253">
        <v>45</v>
      </c>
      <c r="R421" s="961">
        <v>200</v>
      </c>
      <c r="S421" s="1438">
        <f t="shared" si="58"/>
        <v>4.4444444444444446</v>
      </c>
      <c r="T421" s="1439"/>
      <c r="U421" s="416"/>
      <c r="V421" s="417"/>
      <c r="W421" s="65"/>
      <c r="X421" s="66"/>
      <c r="Y421" s="67"/>
    </row>
    <row r="422" spans="2:25" x14ac:dyDescent="0.2">
      <c r="B422" s="95">
        <v>6022001</v>
      </c>
      <c r="C422" s="1454" t="s">
        <v>554</v>
      </c>
      <c r="D422" s="1455"/>
      <c r="E422" s="63"/>
      <c r="F422" s="1119">
        <v>44</v>
      </c>
      <c r="G422" s="989"/>
      <c r="H422" s="962">
        <v>1201</v>
      </c>
      <c r="I422" s="196">
        <f t="shared" si="56"/>
        <v>27.295454545454547</v>
      </c>
      <c r="J422" s="253">
        <v>47</v>
      </c>
      <c r="K422" s="253">
        <v>640</v>
      </c>
      <c r="L422" s="708">
        <f t="shared" si="57"/>
        <v>13.617021276595745</v>
      </c>
      <c r="M422" s="243"/>
      <c r="N422" s="253">
        <v>47</v>
      </c>
      <c r="O422" s="253">
        <v>1753</v>
      </c>
      <c r="P422" s="704">
        <f t="shared" si="55"/>
        <v>37.297872340425535</v>
      </c>
      <c r="Q422" s="253">
        <v>45</v>
      </c>
      <c r="R422" s="962">
        <v>1511</v>
      </c>
      <c r="S422" s="1438">
        <f t="shared" si="58"/>
        <v>33.577777777777776</v>
      </c>
      <c r="T422" s="1439"/>
      <c r="U422" s="250"/>
      <c r="V422" s="251"/>
      <c r="W422" s="65"/>
      <c r="X422" s="66"/>
      <c r="Y422" s="67"/>
    </row>
    <row r="423" spans="2:25" x14ac:dyDescent="0.2">
      <c r="B423" s="95">
        <v>6022002</v>
      </c>
      <c r="C423" s="1454" t="s">
        <v>555</v>
      </c>
      <c r="D423" s="1455"/>
      <c r="E423" s="63"/>
      <c r="F423" s="1119">
        <v>44</v>
      </c>
      <c r="G423" s="989"/>
      <c r="H423" s="962">
        <v>643</v>
      </c>
      <c r="I423" s="196">
        <f t="shared" si="56"/>
        <v>14.613636363636363</v>
      </c>
      <c r="J423" s="253">
        <v>47</v>
      </c>
      <c r="K423" s="253">
        <v>400</v>
      </c>
      <c r="L423" s="708">
        <f t="shared" si="57"/>
        <v>8.5106382978723403</v>
      </c>
      <c r="M423" s="243"/>
      <c r="N423" s="253">
        <v>47</v>
      </c>
      <c r="O423" s="253">
        <v>500</v>
      </c>
      <c r="P423" s="704">
        <f t="shared" si="55"/>
        <v>10.638297872340425</v>
      </c>
      <c r="Q423" s="253">
        <v>45</v>
      </c>
      <c r="R423" s="962">
        <v>465</v>
      </c>
      <c r="S423" s="1438">
        <f t="shared" si="58"/>
        <v>10.333333333333334</v>
      </c>
      <c r="T423" s="1439"/>
      <c r="U423" s="250"/>
      <c r="V423" s="251"/>
      <c r="W423" s="65"/>
      <c r="X423" s="66"/>
      <c r="Y423" s="67"/>
    </row>
    <row r="424" spans="2:25" x14ac:dyDescent="0.2">
      <c r="B424" s="95">
        <v>6022003</v>
      </c>
      <c r="C424" s="1454" t="s">
        <v>670</v>
      </c>
      <c r="D424" s="1455"/>
      <c r="E424" s="63"/>
      <c r="F424" s="1119">
        <v>44</v>
      </c>
      <c r="G424" s="989"/>
      <c r="H424" s="962">
        <v>79</v>
      </c>
      <c r="I424" s="196">
        <f t="shared" si="56"/>
        <v>1.7954545454545454</v>
      </c>
      <c r="J424" s="253">
        <v>47</v>
      </c>
      <c r="K424" s="253">
        <v>200</v>
      </c>
      <c r="L424" s="708">
        <f t="shared" si="57"/>
        <v>4.2553191489361701</v>
      </c>
      <c r="M424" s="243"/>
      <c r="N424" s="253">
        <v>47</v>
      </c>
      <c r="O424" s="253">
        <v>500</v>
      </c>
      <c r="P424" s="704">
        <f t="shared" si="55"/>
        <v>10.638297872340425</v>
      </c>
      <c r="Q424" s="253">
        <v>45</v>
      </c>
      <c r="R424" s="962">
        <v>443</v>
      </c>
      <c r="S424" s="1438">
        <f t="shared" si="58"/>
        <v>9.844444444444445</v>
      </c>
      <c r="T424" s="1439"/>
      <c r="U424" s="250"/>
      <c r="V424" s="251"/>
      <c r="W424" s="65"/>
      <c r="X424" s="66"/>
      <c r="Y424" s="67"/>
    </row>
    <row r="425" spans="2:25" x14ac:dyDescent="0.2">
      <c r="B425" s="95">
        <v>6022005</v>
      </c>
      <c r="C425" s="1466" t="s">
        <v>671</v>
      </c>
      <c r="D425" s="1467"/>
      <c r="E425" s="63"/>
      <c r="F425" s="1119">
        <v>44</v>
      </c>
      <c r="G425" s="989"/>
      <c r="H425" s="962">
        <v>1171</v>
      </c>
      <c r="I425" s="196">
        <f t="shared" si="56"/>
        <v>26.613636363636363</v>
      </c>
      <c r="J425" s="253">
        <v>47</v>
      </c>
      <c r="K425" s="253">
        <v>2700</v>
      </c>
      <c r="L425" s="708">
        <f t="shared" si="57"/>
        <v>57.446808510638299</v>
      </c>
      <c r="M425" s="243"/>
      <c r="N425" s="253">
        <v>47</v>
      </c>
      <c r="O425" s="253">
        <v>4500</v>
      </c>
      <c r="P425" s="704">
        <f t="shared" si="55"/>
        <v>95.744680851063833</v>
      </c>
      <c r="Q425" s="253">
        <v>45</v>
      </c>
      <c r="R425" s="845">
        <v>4263</v>
      </c>
      <c r="S425" s="1438">
        <f t="shared" si="58"/>
        <v>94.733333333333334</v>
      </c>
      <c r="T425" s="1439"/>
      <c r="U425" s="250"/>
      <c r="V425" s="251"/>
      <c r="W425" s="65"/>
      <c r="X425" s="66"/>
      <c r="Y425" s="67"/>
    </row>
    <row r="426" spans="2:25" x14ac:dyDescent="0.2">
      <c r="B426" s="95">
        <v>6022099</v>
      </c>
      <c r="C426" s="1616" t="s">
        <v>558</v>
      </c>
      <c r="D426" s="1617"/>
      <c r="E426" s="63"/>
      <c r="F426" s="1119">
        <v>44</v>
      </c>
      <c r="G426" s="989"/>
      <c r="H426" s="962">
        <v>67</v>
      </c>
      <c r="I426" s="196">
        <f t="shared" si="56"/>
        <v>1.5227272727272727</v>
      </c>
      <c r="J426" s="253">
        <v>47</v>
      </c>
      <c r="K426" s="253"/>
      <c r="L426" s="708">
        <f t="shared" si="57"/>
        <v>0</v>
      </c>
      <c r="M426" s="392"/>
      <c r="N426" s="253">
        <v>47</v>
      </c>
      <c r="O426" s="253">
        <v>100</v>
      </c>
      <c r="P426" s="704">
        <f t="shared" si="55"/>
        <v>2.1276595744680851</v>
      </c>
      <c r="Q426" s="253">
        <v>45</v>
      </c>
      <c r="R426" s="962">
        <v>67</v>
      </c>
      <c r="S426" s="1438">
        <f t="shared" si="58"/>
        <v>1.4888888888888889</v>
      </c>
      <c r="T426" s="1439"/>
      <c r="U426" s="393"/>
      <c r="V426" s="394"/>
      <c r="W426" s="65"/>
      <c r="X426" s="66"/>
      <c r="Y426" s="67"/>
    </row>
    <row r="427" spans="2:25" x14ac:dyDescent="0.2">
      <c r="B427" s="95">
        <v>6023100</v>
      </c>
      <c r="C427" s="1613" t="s">
        <v>656</v>
      </c>
      <c r="D427" s="1614"/>
      <c r="E427" s="63"/>
      <c r="F427" s="1119">
        <v>44</v>
      </c>
      <c r="G427" s="989"/>
      <c r="H427" s="962">
        <v>860</v>
      </c>
      <c r="I427" s="196">
        <f t="shared" si="56"/>
        <v>19.545454545454547</v>
      </c>
      <c r="J427" s="253">
        <v>47</v>
      </c>
      <c r="K427" s="253">
        <v>808</v>
      </c>
      <c r="L427" s="708">
        <f t="shared" si="57"/>
        <v>17.191489361702128</v>
      </c>
      <c r="M427" s="243"/>
      <c r="N427" s="253">
        <v>47</v>
      </c>
      <c r="O427" s="253"/>
      <c r="P427" s="704">
        <f t="shared" si="55"/>
        <v>0</v>
      </c>
      <c r="Q427" s="253">
        <v>45</v>
      </c>
      <c r="R427" s="962"/>
      <c r="S427" s="1438">
        <f t="shared" si="58"/>
        <v>0</v>
      </c>
      <c r="T427" s="1439"/>
      <c r="U427" s="250"/>
      <c r="V427" s="251"/>
      <c r="W427" s="65"/>
      <c r="X427" s="66"/>
      <c r="Y427" s="67"/>
    </row>
    <row r="428" spans="2:25" x14ac:dyDescent="0.2">
      <c r="B428" s="95">
        <v>6024100</v>
      </c>
      <c r="C428" s="1454" t="s">
        <v>560</v>
      </c>
      <c r="D428" s="1455"/>
      <c r="E428" s="268"/>
      <c r="F428" s="1119">
        <v>44</v>
      </c>
      <c r="G428" s="989"/>
      <c r="H428" s="962">
        <v>109</v>
      </c>
      <c r="I428" s="196"/>
      <c r="J428" s="253">
        <v>47</v>
      </c>
      <c r="K428" s="253"/>
      <c r="L428" s="708">
        <f t="shared" si="57"/>
        <v>0</v>
      </c>
      <c r="M428" s="698"/>
      <c r="N428" s="253">
        <v>47</v>
      </c>
      <c r="O428" s="253">
        <v>150</v>
      </c>
      <c r="P428" s="704">
        <f t="shared" si="55"/>
        <v>3.1914893617021276</v>
      </c>
      <c r="Q428" s="253">
        <v>45</v>
      </c>
      <c r="R428" s="962">
        <v>128</v>
      </c>
      <c r="S428" s="1438">
        <f t="shared" si="58"/>
        <v>2.8444444444444446</v>
      </c>
      <c r="T428" s="1439"/>
      <c r="U428" s="696"/>
      <c r="V428" s="697"/>
      <c r="W428" s="65"/>
      <c r="X428" s="66"/>
      <c r="Y428" s="67"/>
    </row>
    <row r="429" spans="2:25" x14ac:dyDescent="0.2">
      <c r="B429" s="95">
        <v>6029001</v>
      </c>
      <c r="C429" s="1454" t="s">
        <v>1081</v>
      </c>
      <c r="D429" s="1455"/>
      <c r="E429" s="268"/>
      <c r="F429" s="1119">
        <v>44</v>
      </c>
      <c r="G429" s="1059"/>
      <c r="H429" s="962">
        <v>199</v>
      </c>
      <c r="I429" s="196"/>
      <c r="J429" s="253">
        <v>47</v>
      </c>
      <c r="K429" s="253"/>
      <c r="L429" s="1054"/>
      <c r="M429" s="1055"/>
      <c r="N429" s="253">
        <v>47</v>
      </c>
      <c r="O429" s="253">
        <v>1000</v>
      </c>
      <c r="P429" s="704">
        <f t="shared" si="55"/>
        <v>21.276595744680851</v>
      </c>
      <c r="Q429" s="253">
        <v>45</v>
      </c>
      <c r="R429" s="962">
        <v>836</v>
      </c>
      <c r="S429" s="1050"/>
      <c r="T429" s="1051"/>
      <c r="U429" s="1056"/>
      <c r="V429" s="1057"/>
      <c r="W429" s="65"/>
      <c r="X429" s="66"/>
      <c r="Y429" s="67"/>
    </row>
    <row r="430" spans="2:25" x14ac:dyDescent="0.2">
      <c r="B430" s="95">
        <v>6029003</v>
      </c>
      <c r="C430" s="1611" t="s">
        <v>677</v>
      </c>
      <c r="D430" s="1612"/>
      <c r="E430" s="268"/>
      <c r="F430" s="1119">
        <v>44</v>
      </c>
      <c r="G430" s="989"/>
      <c r="H430" s="962"/>
      <c r="I430" s="196">
        <f t="shared" si="56"/>
        <v>0</v>
      </c>
      <c r="J430" s="253">
        <v>47</v>
      </c>
      <c r="K430" s="253"/>
      <c r="L430" s="708">
        <f t="shared" si="57"/>
        <v>0</v>
      </c>
      <c r="M430" s="243"/>
      <c r="N430" s="253">
        <v>47</v>
      </c>
      <c r="O430" s="253"/>
      <c r="P430" s="704">
        <f>O430/N430</f>
        <v>0</v>
      </c>
      <c r="Q430" s="253">
        <v>45</v>
      </c>
      <c r="R430" s="962"/>
      <c r="S430" s="1438">
        <f t="shared" si="58"/>
        <v>0</v>
      </c>
      <c r="T430" s="1439"/>
      <c r="U430" s="250"/>
      <c r="V430" s="251"/>
      <c r="W430" s="65"/>
      <c r="X430" s="66"/>
      <c r="Y430" s="67"/>
    </row>
    <row r="431" spans="2:25" x14ac:dyDescent="0.2">
      <c r="B431" s="95">
        <v>6025300</v>
      </c>
      <c r="C431" s="1453" t="s">
        <v>723</v>
      </c>
      <c r="D431" s="1453"/>
      <c r="E431" s="160"/>
      <c r="F431" s="1119">
        <v>44</v>
      </c>
      <c r="G431" s="989"/>
      <c r="H431" s="962">
        <v>4535</v>
      </c>
      <c r="I431" s="196">
        <f t="shared" si="56"/>
        <v>103.06818181818181</v>
      </c>
      <c r="J431" s="253">
        <v>47</v>
      </c>
      <c r="K431" s="253">
        <v>1000</v>
      </c>
      <c r="L431" s="708">
        <f t="shared" si="57"/>
        <v>21.276595744680851</v>
      </c>
      <c r="M431" s="243"/>
      <c r="N431" s="253">
        <v>47</v>
      </c>
      <c r="O431" s="253">
        <v>990</v>
      </c>
      <c r="P431" s="704">
        <f>O431/N431</f>
        <v>21.063829787234042</v>
      </c>
      <c r="Q431" s="253">
        <v>45</v>
      </c>
      <c r="R431" s="962">
        <v>983</v>
      </c>
      <c r="S431" s="1438">
        <f t="shared" si="58"/>
        <v>21.844444444444445</v>
      </c>
      <c r="T431" s="1439"/>
      <c r="U431" s="250"/>
      <c r="V431" s="251"/>
      <c r="W431" s="65"/>
      <c r="X431" s="66"/>
      <c r="Y431" s="67"/>
    </row>
    <row r="432" spans="2:25" x14ac:dyDescent="0.2">
      <c r="B432" s="435">
        <v>6025400</v>
      </c>
      <c r="C432" s="1453" t="s">
        <v>1080</v>
      </c>
      <c r="D432" s="1453"/>
      <c r="E432" s="1052"/>
      <c r="F432" s="1119">
        <v>44</v>
      </c>
      <c r="G432" s="1059"/>
      <c r="H432" s="962">
        <v>534</v>
      </c>
      <c r="I432" s="196"/>
      <c r="J432" s="253">
        <v>47</v>
      </c>
      <c r="K432" s="253"/>
      <c r="L432" s="1054"/>
      <c r="M432" s="1055"/>
      <c r="N432" s="253">
        <v>47</v>
      </c>
      <c r="O432" s="253"/>
      <c r="P432" s="704"/>
      <c r="Q432" s="253">
        <v>45</v>
      </c>
      <c r="R432" s="962"/>
      <c r="S432" s="1050"/>
      <c r="T432" s="1051"/>
      <c r="U432" s="1056"/>
      <c r="V432" s="1057"/>
      <c r="W432" s="65"/>
      <c r="X432" s="66"/>
      <c r="Y432" s="67"/>
    </row>
    <row r="433" spans="2:30" x14ac:dyDescent="0.2">
      <c r="B433" s="435">
        <v>6029002</v>
      </c>
      <c r="C433" s="1616" t="s">
        <v>738</v>
      </c>
      <c r="D433" s="1660"/>
      <c r="E433" s="160"/>
      <c r="F433" s="1119">
        <v>44</v>
      </c>
      <c r="G433" s="989"/>
      <c r="H433" s="962"/>
      <c r="I433" s="196">
        <f t="shared" si="56"/>
        <v>0</v>
      </c>
      <c r="J433" s="253">
        <v>47</v>
      </c>
      <c r="K433" s="253">
        <v>600</v>
      </c>
      <c r="L433" s="708">
        <f t="shared" si="57"/>
        <v>12.76595744680851</v>
      </c>
      <c r="M433" s="420"/>
      <c r="N433" s="253">
        <v>47</v>
      </c>
      <c r="O433" s="253"/>
      <c r="P433" s="704">
        <f>O433/N433</f>
        <v>0</v>
      </c>
      <c r="Q433" s="253">
        <v>45</v>
      </c>
      <c r="R433" s="962"/>
      <c r="S433" s="1438">
        <f t="shared" si="58"/>
        <v>0</v>
      </c>
      <c r="T433" s="1439"/>
      <c r="U433" s="416"/>
      <c r="V433" s="417"/>
      <c r="W433" s="65"/>
      <c r="X433" s="66"/>
      <c r="Y433" s="67"/>
    </row>
    <row r="434" spans="2:30" x14ac:dyDescent="0.2">
      <c r="B434" s="435">
        <v>6029099</v>
      </c>
      <c r="C434" s="1451" t="s">
        <v>698</v>
      </c>
      <c r="D434" s="1452"/>
      <c r="E434" s="806"/>
      <c r="F434" s="1119">
        <v>44</v>
      </c>
      <c r="G434" s="989"/>
      <c r="H434" s="962">
        <v>70</v>
      </c>
      <c r="I434" s="196">
        <f t="shared" si="56"/>
        <v>1.5909090909090908</v>
      </c>
      <c r="J434" s="253">
        <v>47</v>
      </c>
      <c r="K434" s="253"/>
      <c r="L434" s="803">
        <f t="shared" si="57"/>
        <v>0</v>
      </c>
      <c r="M434" s="809"/>
      <c r="N434" s="253">
        <v>47</v>
      </c>
      <c r="O434" s="253">
        <v>100</v>
      </c>
      <c r="P434" s="704">
        <f>O434/N434</f>
        <v>2.1276595744680851</v>
      </c>
      <c r="Q434" s="253">
        <v>45</v>
      </c>
      <c r="R434" s="962">
        <v>98</v>
      </c>
      <c r="S434" s="800"/>
      <c r="T434" s="801"/>
      <c r="U434" s="807"/>
      <c r="V434" s="808"/>
      <c r="W434" s="65"/>
      <c r="X434" s="66"/>
      <c r="Y434" s="67"/>
    </row>
    <row r="435" spans="2:30" x14ac:dyDescent="0.2">
      <c r="B435" s="435">
        <v>6029005</v>
      </c>
      <c r="C435" s="1609" t="s">
        <v>740</v>
      </c>
      <c r="D435" s="1654"/>
      <c r="E435" s="802"/>
      <c r="F435" s="1119">
        <v>44</v>
      </c>
      <c r="G435" s="989"/>
      <c r="H435" s="962"/>
      <c r="I435" s="196">
        <f t="shared" si="56"/>
        <v>0</v>
      </c>
      <c r="J435" s="253">
        <v>47</v>
      </c>
      <c r="K435" s="253"/>
      <c r="L435" s="803"/>
      <c r="M435" s="809"/>
      <c r="N435" s="253">
        <v>47</v>
      </c>
      <c r="O435" s="253"/>
      <c r="P435" s="704"/>
      <c r="Q435" s="253">
        <v>45</v>
      </c>
      <c r="R435" s="962"/>
      <c r="S435" s="800"/>
      <c r="T435" s="801"/>
      <c r="U435" s="807"/>
      <c r="V435" s="808"/>
      <c r="W435" s="65"/>
      <c r="X435" s="66"/>
      <c r="Y435" s="67"/>
    </row>
    <row r="436" spans="2:30" x14ac:dyDescent="0.2">
      <c r="B436" s="437">
        <v>2318700</v>
      </c>
      <c r="C436" s="1615" t="s">
        <v>1082</v>
      </c>
      <c r="D436" s="1615"/>
      <c r="E436" s="371"/>
      <c r="F436" s="270"/>
      <c r="G436" s="989"/>
      <c r="H436" s="962">
        <v>839</v>
      </c>
      <c r="I436" s="64"/>
      <c r="J436" s="63"/>
      <c r="K436" s="63"/>
      <c r="L436" s="192"/>
      <c r="M436" s="243"/>
      <c r="N436" s="63"/>
      <c r="O436" s="253"/>
      <c r="P436" s="65"/>
      <c r="Q436" s="253"/>
      <c r="R436" s="962"/>
      <c r="S436" s="151"/>
      <c r="T436" s="159"/>
      <c r="U436" s="250"/>
      <c r="V436" s="251"/>
      <c r="W436" s="65"/>
      <c r="X436" s="66"/>
      <c r="Y436" s="67"/>
    </row>
    <row r="437" spans="2:30" x14ac:dyDescent="0.2">
      <c r="B437" s="436">
        <v>231</v>
      </c>
      <c r="C437" s="1440" t="s">
        <v>1114</v>
      </c>
      <c r="D437" s="1441"/>
      <c r="E437" s="775"/>
      <c r="F437" s="767"/>
      <c r="G437" s="768"/>
      <c r="H437" s="743"/>
      <c r="I437" s="64"/>
      <c r="J437" s="63"/>
      <c r="K437" s="63"/>
      <c r="L437" s="192"/>
      <c r="M437" s="420"/>
      <c r="N437" s="63"/>
      <c r="O437" s="253">
        <v>7262</v>
      </c>
      <c r="P437" s="65"/>
      <c r="Q437" s="253"/>
      <c r="R437" s="963"/>
      <c r="S437" s="151"/>
      <c r="T437" s="159"/>
      <c r="U437" s="416"/>
      <c r="V437" s="417"/>
      <c r="W437" s="65"/>
      <c r="X437" s="66"/>
      <c r="Y437" s="67"/>
      <c r="AD437">
        <v>990</v>
      </c>
    </row>
    <row r="438" spans="2:30" x14ac:dyDescent="0.2">
      <c r="B438" s="436">
        <v>231</v>
      </c>
      <c r="C438" s="1480" t="s">
        <v>1115</v>
      </c>
      <c r="D438" s="1480"/>
      <c r="E438" s="274"/>
      <c r="F438" s="1481"/>
      <c r="G438" s="1481"/>
      <c r="H438" s="668"/>
      <c r="I438" s="772"/>
      <c r="J438" s="63"/>
      <c r="K438" s="63"/>
      <c r="L438" s="192"/>
      <c r="M438" s="772"/>
      <c r="N438" s="63"/>
      <c r="O438" s="253">
        <v>54092</v>
      </c>
      <c r="P438" s="65"/>
      <c r="Q438" s="769"/>
      <c r="R438" s="962">
        <v>51269</v>
      </c>
      <c r="S438" s="398"/>
      <c r="T438" s="159"/>
      <c r="U438" s="770"/>
      <c r="V438" s="771"/>
      <c r="W438" s="65"/>
      <c r="X438" s="66"/>
      <c r="Y438" s="67"/>
    </row>
    <row r="439" spans="2:30" x14ac:dyDescent="0.2">
      <c r="B439" s="436"/>
      <c r="C439" s="1480"/>
      <c r="D439" s="1480"/>
      <c r="E439" s="274"/>
      <c r="F439" s="1481"/>
      <c r="G439" s="1481"/>
      <c r="H439" s="668"/>
      <c r="I439" s="772"/>
      <c r="J439" s="63"/>
      <c r="K439" s="63"/>
      <c r="L439" s="192"/>
      <c r="M439" s="772"/>
      <c r="N439" s="63"/>
      <c r="O439" s="63"/>
      <c r="P439" s="65"/>
      <c r="Q439" s="769"/>
      <c r="R439" s="962"/>
      <c r="S439" s="398"/>
      <c r="T439" s="159"/>
      <c r="U439" s="770"/>
      <c r="V439" s="771"/>
      <c r="W439" s="65"/>
      <c r="X439" s="66"/>
      <c r="Y439" s="67"/>
    </row>
    <row r="440" spans="2:30" x14ac:dyDescent="0.2">
      <c r="B440" s="96"/>
      <c r="C440" s="1582" t="s">
        <v>565</v>
      </c>
      <c r="D440" s="1583"/>
      <c r="E440" s="400"/>
      <c r="F440" s="776"/>
      <c r="G440" s="413"/>
      <c r="H440" s="777">
        <f>SUM(H417:H437)</f>
        <v>47695</v>
      </c>
      <c r="I440" s="109"/>
      <c r="J440" s="109"/>
      <c r="K440" s="712">
        <f>SUM(K417:K437)</f>
        <v>49848</v>
      </c>
      <c r="L440" s="1502"/>
      <c r="M440" s="1503"/>
      <c r="N440" s="109"/>
      <c r="O440" s="712">
        <f>SUM(O417:O439)</f>
        <v>113363</v>
      </c>
      <c r="P440" s="109"/>
      <c r="Q440" s="109"/>
      <c r="R440" s="399">
        <f>SUM(R417:R439)</f>
        <v>100403</v>
      </c>
      <c r="S440" s="109"/>
      <c r="T440" s="109"/>
      <c r="U440" s="1502"/>
      <c r="V440" s="1503"/>
      <c r="W440" s="109"/>
      <c r="X440" s="109"/>
      <c r="Y440" s="67"/>
    </row>
    <row r="441" spans="2:30" x14ac:dyDescent="0.2">
      <c r="B441" s="1458"/>
      <c r="C441" s="1459"/>
      <c r="D441" s="1460"/>
      <c r="E441" s="1469" t="s">
        <v>502</v>
      </c>
      <c r="F441" s="1471" t="s">
        <v>1104</v>
      </c>
      <c r="G441" s="1472"/>
      <c r="H441" s="1473"/>
      <c r="I441" s="68" t="s">
        <v>503</v>
      </c>
      <c r="J441" s="1442" t="s">
        <v>502</v>
      </c>
      <c r="K441" s="1471" t="s">
        <v>672</v>
      </c>
      <c r="L441" s="1472"/>
      <c r="M441" s="1473"/>
      <c r="O441">
        <v>113363</v>
      </c>
    </row>
    <row r="442" spans="2:30" ht="9.75" customHeight="1" x14ac:dyDescent="0.2">
      <c r="B442" s="1513" t="s">
        <v>504</v>
      </c>
      <c r="C442" s="1514"/>
      <c r="D442" s="1515"/>
      <c r="E442" s="1470"/>
      <c r="F442" s="1474"/>
      <c r="G442" s="1475"/>
      <c r="H442" s="1476"/>
      <c r="I442" s="1512" t="s">
        <v>505</v>
      </c>
      <c r="J442" s="1443"/>
      <c r="K442" s="1474"/>
      <c r="L442" s="1475"/>
      <c r="M442" s="1476"/>
    </row>
    <row r="443" spans="2:30" ht="9.75" customHeight="1" x14ac:dyDescent="0.2">
      <c r="B443" s="1513"/>
      <c r="C443" s="1514"/>
      <c r="D443" s="1515"/>
      <c r="E443" s="1469" t="s">
        <v>506</v>
      </c>
      <c r="F443" s="1501"/>
      <c r="G443" s="1472"/>
      <c r="H443" s="1473"/>
      <c r="I443" s="1512"/>
      <c r="J443" s="1442" t="s">
        <v>506</v>
      </c>
      <c r="K443" s="1501"/>
      <c r="L443" s="1472"/>
      <c r="M443" s="1473"/>
    </row>
    <row r="444" spans="2:30" ht="8.25" customHeight="1" x14ac:dyDescent="0.2">
      <c r="B444" s="1504" t="s">
        <v>507</v>
      </c>
      <c r="C444" s="1505"/>
      <c r="D444" s="1506"/>
      <c r="E444" s="1470"/>
      <c r="F444" s="1474"/>
      <c r="G444" s="1475"/>
      <c r="H444" s="1476"/>
      <c r="I444" s="1494" t="s">
        <v>508</v>
      </c>
      <c r="J444" s="1443"/>
      <c r="K444" s="1474"/>
      <c r="L444" s="1475"/>
      <c r="M444" s="1476"/>
    </row>
    <row r="445" spans="2:30" ht="9" customHeight="1" x14ac:dyDescent="0.2">
      <c r="B445" s="1504"/>
      <c r="C445" s="1505"/>
      <c r="D445" s="1506"/>
      <c r="E445" s="1469" t="s">
        <v>509</v>
      </c>
      <c r="F445" s="1482"/>
      <c r="G445" s="1483"/>
      <c r="H445" s="1484"/>
      <c r="I445" s="1494"/>
      <c r="J445" s="1442" t="s">
        <v>509</v>
      </c>
      <c r="K445" s="1482"/>
      <c r="L445" s="1483"/>
      <c r="M445" s="1484"/>
    </row>
    <row r="446" spans="2:30" x14ac:dyDescent="0.2">
      <c r="B446" s="1461"/>
      <c r="C446" s="1462"/>
      <c r="D446" s="1463"/>
      <c r="E446" s="1470"/>
      <c r="F446" s="1485"/>
      <c r="G446" s="1486"/>
      <c r="H446" s="1487"/>
      <c r="I446" s="69" t="s">
        <v>510</v>
      </c>
      <c r="J446" s="1443"/>
      <c r="K446" s="1485"/>
      <c r="L446" s="1486"/>
      <c r="M446" s="1487"/>
    </row>
    <row r="451" spans="2:28" ht="16.5" x14ac:dyDescent="0.2">
      <c r="B451" s="27" t="s">
        <v>472</v>
      </c>
      <c r="C451" s="1464" t="s">
        <v>617</v>
      </c>
      <c r="D451" s="1465"/>
      <c r="E451" s="58" t="s">
        <v>473</v>
      </c>
      <c r="F451" s="1477" t="s">
        <v>474</v>
      </c>
      <c r="G451" s="1478"/>
    </row>
    <row r="452" spans="2:28" x14ac:dyDescent="0.2">
      <c r="B452" s="1334"/>
      <c r="C452" s="1335"/>
      <c r="D452" s="1335"/>
      <c r="E452" s="1335"/>
      <c r="F452" s="1335"/>
      <c r="G452" s="1335"/>
    </row>
    <row r="453" spans="2:28" ht="16.5" x14ac:dyDescent="0.2">
      <c r="B453" s="58" t="s">
        <v>475</v>
      </c>
      <c r="C453" s="1479"/>
      <c r="D453" s="1465"/>
      <c r="E453" s="28" t="s">
        <v>476</v>
      </c>
      <c r="F453" s="1477" t="s">
        <v>474</v>
      </c>
      <c r="G453" s="1478"/>
    </row>
    <row r="454" spans="2:28" x14ac:dyDescent="0.2">
      <c r="B454" s="39"/>
      <c r="C454" s="1561" t="s">
        <v>477</v>
      </c>
      <c r="D454" s="1562"/>
      <c r="E454" s="39"/>
      <c r="F454" s="1334"/>
      <c r="G454" s="1336"/>
      <c r="H454" s="39"/>
      <c r="I454" s="59" t="s">
        <v>478</v>
      </c>
      <c r="J454" s="39"/>
      <c r="K454" s="39"/>
      <c r="L454" s="1490" t="s">
        <v>479</v>
      </c>
      <c r="M454" s="1491"/>
      <c r="N454" s="39"/>
      <c r="O454" s="39"/>
      <c r="P454" s="59" t="s">
        <v>480</v>
      </c>
      <c r="Q454" s="39"/>
      <c r="R454" s="39"/>
      <c r="S454" s="1490" t="s">
        <v>481</v>
      </c>
      <c r="T454" s="1491"/>
      <c r="U454" s="1540" t="s">
        <v>482</v>
      </c>
      <c r="V454" s="1541"/>
      <c r="W454" s="1541"/>
      <c r="X454" s="1542"/>
    </row>
    <row r="455" spans="2:28" ht="99" x14ac:dyDescent="0.2">
      <c r="B455" s="61" t="s">
        <v>484</v>
      </c>
      <c r="C455" s="1534" t="s">
        <v>485</v>
      </c>
      <c r="D455" s="1535"/>
      <c r="E455" s="60" t="s">
        <v>486</v>
      </c>
      <c r="F455" s="1490" t="s">
        <v>487</v>
      </c>
      <c r="G455" s="1491"/>
      <c r="H455" s="28" t="s">
        <v>488</v>
      </c>
      <c r="I455" s="61" t="s">
        <v>489</v>
      </c>
      <c r="J455" s="59" t="s">
        <v>490</v>
      </c>
      <c r="K455" s="28" t="s">
        <v>491</v>
      </c>
      <c r="L455" s="1490" t="s">
        <v>492</v>
      </c>
      <c r="M455" s="1491"/>
      <c r="N455" s="28" t="s">
        <v>493</v>
      </c>
      <c r="O455" s="28" t="s">
        <v>494</v>
      </c>
      <c r="P455" s="28" t="s">
        <v>495</v>
      </c>
      <c r="Q455" s="59" t="s">
        <v>496</v>
      </c>
      <c r="R455" s="59" t="s">
        <v>497</v>
      </c>
      <c r="S455" s="1320" t="s">
        <v>498</v>
      </c>
      <c r="T455" s="1322"/>
      <c r="U455" s="1536" t="s">
        <v>499</v>
      </c>
      <c r="V455" s="1537"/>
      <c r="W455" s="62" t="s">
        <v>500</v>
      </c>
      <c r="X455" s="62" t="s">
        <v>501</v>
      </c>
    </row>
    <row r="456" spans="2:28" ht="16.5" customHeight="1" x14ac:dyDescent="0.2">
      <c r="B456" s="95">
        <v>600</v>
      </c>
      <c r="C456" s="1495" t="s">
        <v>570</v>
      </c>
      <c r="D456" s="1496"/>
      <c r="E456" s="123" t="s">
        <v>569</v>
      </c>
      <c r="F456" s="988">
        <v>13</v>
      </c>
      <c r="G456" s="989"/>
      <c r="H456" s="257">
        <f>'Table 7'!D429</f>
        <v>8138</v>
      </c>
      <c r="I456" s="710">
        <f>H456/F456</f>
        <v>626</v>
      </c>
      <c r="J456" s="253">
        <v>13</v>
      </c>
      <c r="K456" s="253">
        <f>'Table 7'!G429</f>
        <v>9027</v>
      </c>
      <c r="L456" s="708">
        <f>K456/J456</f>
        <v>694.38461538461536</v>
      </c>
      <c r="M456" s="195">
        <f>K456/J456</f>
        <v>694.38461538461536</v>
      </c>
      <c r="N456" s="253">
        <v>13</v>
      </c>
      <c r="O456" s="253">
        <f>'Table 7'!H429</f>
        <v>9027</v>
      </c>
      <c r="P456" s="704">
        <f>O456/N456</f>
        <v>694.38461538461536</v>
      </c>
      <c r="Q456" s="253">
        <v>13</v>
      </c>
      <c r="R456" s="257">
        <f>'Table 7'!J429</f>
        <v>8555</v>
      </c>
      <c r="S456" s="1438">
        <f>R456/Q456</f>
        <v>658.07692307692309</v>
      </c>
      <c r="T456" s="1439"/>
      <c r="U456" s="250"/>
      <c r="V456" s="251"/>
      <c r="W456" s="65"/>
      <c r="X456" s="66"/>
      <c r="Y456" s="67"/>
    </row>
    <row r="457" spans="2:28" ht="13.5" customHeight="1" x14ac:dyDescent="0.2">
      <c r="B457" s="95">
        <v>601</v>
      </c>
      <c r="C457" s="1456" t="s">
        <v>564</v>
      </c>
      <c r="D457" s="1520"/>
      <c r="E457" s="123" t="s">
        <v>569</v>
      </c>
      <c r="F457" s="988">
        <v>13</v>
      </c>
      <c r="G457" s="989"/>
      <c r="H457" s="257">
        <f>'Table 7'!D430</f>
        <v>1273</v>
      </c>
      <c r="I457" s="710">
        <f t="shared" ref="I457:I467" si="59">H457/F457</f>
        <v>97.92307692307692</v>
      </c>
      <c r="J457" s="253">
        <v>13</v>
      </c>
      <c r="K457" s="253">
        <f>'Table 7'!G430</f>
        <v>1520</v>
      </c>
      <c r="L457" s="708">
        <f t="shared" ref="L457:L467" si="60">K457/J457</f>
        <v>116.92307692307692</v>
      </c>
      <c r="M457" s="195">
        <f>K457/J457</f>
        <v>116.92307692307692</v>
      </c>
      <c r="N457" s="253">
        <v>13</v>
      </c>
      <c r="O457" s="253">
        <f>'Table 7'!H430</f>
        <v>1520</v>
      </c>
      <c r="P457" s="704">
        <f>O457/N457</f>
        <v>116.92307692307692</v>
      </c>
      <c r="Q457" s="253">
        <v>13</v>
      </c>
      <c r="R457" s="257">
        <f>'Table 7'!J430</f>
        <v>1429</v>
      </c>
      <c r="S457" s="1438">
        <f>R457/Q457</f>
        <v>109.92307692307692</v>
      </c>
      <c r="T457" s="1439"/>
      <c r="U457" s="250"/>
      <c r="V457" s="251"/>
      <c r="W457" s="65"/>
      <c r="X457" s="66"/>
      <c r="Y457" s="67"/>
    </row>
    <row r="458" spans="2:28" ht="13.5" customHeight="1" x14ac:dyDescent="0.2">
      <c r="B458" s="95">
        <v>6020100</v>
      </c>
      <c r="C458" s="1449" t="s">
        <v>553</v>
      </c>
      <c r="D458" s="1450"/>
      <c r="E458" s="123"/>
      <c r="F458" s="988">
        <v>13</v>
      </c>
      <c r="G458" s="989"/>
      <c r="H458" s="666">
        <v>13</v>
      </c>
      <c r="I458" s="710">
        <f t="shared" si="59"/>
        <v>1</v>
      </c>
      <c r="J458" s="253">
        <v>13</v>
      </c>
      <c r="K458" s="253"/>
      <c r="L458" s="708">
        <f t="shared" si="60"/>
        <v>0</v>
      </c>
      <c r="M458" s="195"/>
      <c r="N458" s="253">
        <v>13</v>
      </c>
      <c r="O458" s="253"/>
      <c r="P458" s="704">
        <f t="shared" ref="P458:P467" si="61">O458/N458</f>
        <v>0</v>
      </c>
      <c r="Q458" s="253">
        <v>13</v>
      </c>
      <c r="R458" s="666"/>
      <c r="S458" s="1438">
        <f t="shared" ref="S458:S467" si="62">R458/Q458</f>
        <v>0</v>
      </c>
      <c r="T458" s="1439"/>
      <c r="U458" s="393"/>
      <c r="V458" s="394"/>
      <c r="W458" s="65"/>
      <c r="X458" s="66"/>
      <c r="Y458" s="67"/>
    </row>
    <row r="459" spans="2:28" ht="13.5" customHeight="1" x14ac:dyDescent="0.2">
      <c r="B459" s="95">
        <v>6020200</v>
      </c>
      <c r="C459" s="1559" t="s">
        <v>722</v>
      </c>
      <c r="D459" s="1602"/>
      <c r="E459" s="123"/>
      <c r="F459" s="988">
        <v>13</v>
      </c>
      <c r="G459" s="989"/>
      <c r="H459" s="316">
        <v>163</v>
      </c>
      <c r="I459" s="710">
        <f t="shared" si="59"/>
        <v>12.538461538461538</v>
      </c>
      <c r="J459" s="253">
        <v>13</v>
      </c>
      <c r="K459" s="253">
        <v>350</v>
      </c>
      <c r="L459" s="708">
        <f t="shared" si="60"/>
        <v>26.923076923076923</v>
      </c>
      <c r="M459" s="195"/>
      <c r="N459" s="253">
        <v>13</v>
      </c>
      <c r="O459" s="253">
        <v>100</v>
      </c>
      <c r="P459" s="704">
        <f t="shared" si="61"/>
        <v>7.6923076923076925</v>
      </c>
      <c r="Q459" s="253">
        <v>13</v>
      </c>
      <c r="R459" s="316">
        <v>100</v>
      </c>
      <c r="S459" s="1438">
        <f t="shared" si="62"/>
        <v>7.6923076923076925</v>
      </c>
      <c r="T459" s="1439"/>
      <c r="U459" s="393"/>
      <c r="V459" s="394"/>
      <c r="W459" s="65"/>
      <c r="X459" s="66"/>
      <c r="Y459" s="67"/>
      <c r="AA459">
        <v>57015</v>
      </c>
      <c r="AB459">
        <v>923</v>
      </c>
    </row>
    <row r="460" spans="2:28" ht="13.5" customHeight="1" x14ac:dyDescent="0.2">
      <c r="B460" s="95">
        <v>6021004</v>
      </c>
      <c r="C460" s="1559" t="s">
        <v>724</v>
      </c>
      <c r="D460" s="1602"/>
      <c r="E460" s="123"/>
      <c r="F460" s="988">
        <v>13</v>
      </c>
      <c r="G460" s="989"/>
      <c r="H460" s="316">
        <v>479</v>
      </c>
      <c r="I460" s="710">
        <f t="shared" si="59"/>
        <v>36.846153846153847</v>
      </c>
      <c r="J460" s="253">
        <v>13</v>
      </c>
      <c r="K460" s="253">
        <v>600</v>
      </c>
      <c r="L460" s="708">
        <f t="shared" si="60"/>
        <v>46.153846153846153</v>
      </c>
      <c r="M460" s="195"/>
      <c r="N460" s="253">
        <v>13</v>
      </c>
      <c r="O460" s="253">
        <v>225</v>
      </c>
      <c r="P460" s="704">
        <f t="shared" si="61"/>
        <v>17.307692307692307</v>
      </c>
      <c r="Q460" s="253">
        <v>13</v>
      </c>
      <c r="R460" s="316">
        <v>224</v>
      </c>
      <c r="S460" s="1438">
        <f t="shared" si="62"/>
        <v>17.23076923076923</v>
      </c>
      <c r="T460" s="1439"/>
      <c r="U460" s="393"/>
      <c r="V460" s="394"/>
      <c r="W460" s="65"/>
      <c r="X460" s="66"/>
      <c r="Y460" s="67"/>
      <c r="AA460">
        <v>422038</v>
      </c>
      <c r="AB460">
        <v>163791</v>
      </c>
    </row>
    <row r="461" spans="2:28" x14ac:dyDescent="0.2">
      <c r="B461" s="95">
        <v>6022001</v>
      </c>
      <c r="C461" s="1454" t="s">
        <v>554</v>
      </c>
      <c r="D461" s="1455"/>
      <c r="E461" s="63"/>
      <c r="F461" s="988">
        <v>13</v>
      </c>
      <c r="G461" s="989"/>
      <c r="H461" s="1085">
        <v>165</v>
      </c>
      <c r="I461" s="710">
        <f t="shared" si="59"/>
        <v>12.692307692307692</v>
      </c>
      <c r="J461" s="253">
        <v>13</v>
      </c>
      <c r="K461" s="253">
        <v>320</v>
      </c>
      <c r="L461" s="708">
        <f t="shared" si="60"/>
        <v>24.615384615384617</v>
      </c>
      <c r="M461" s="243"/>
      <c r="N461" s="253">
        <v>13</v>
      </c>
      <c r="O461" s="253">
        <v>115</v>
      </c>
      <c r="P461" s="704">
        <f t="shared" si="61"/>
        <v>8.8461538461538467</v>
      </c>
      <c r="Q461" s="253">
        <v>13</v>
      </c>
      <c r="R461" s="1085">
        <v>111</v>
      </c>
      <c r="S461" s="1438">
        <f t="shared" si="62"/>
        <v>8.5384615384615383</v>
      </c>
      <c r="T461" s="1439"/>
      <c r="U461" s="250"/>
      <c r="V461" s="251"/>
      <c r="W461" s="65"/>
      <c r="X461" s="66"/>
      <c r="Y461" s="67"/>
      <c r="AA461">
        <f>SUM(AA459:AA460)</f>
        <v>479053</v>
      </c>
      <c r="AB461">
        <f>SUM(AB459:AB460)</f>
        <v>164714</v>
      </c>
    </row>
    <row r="462" spans="2:28" x14ac:dyDescent="0.2">
      <c r="B462" s="95">
        <v>6022002</v>
      </c>
      <c r="C462" s="1454" t="s">
        <v>673</v>
      </c>
      <c r="D462" s="1455"/>
      <c r="E462" s="63"/>
      <c r="F462" s="988">
        <v>13</v>
      </c>
      <c r="G462" s="989"/>
      <c r="H462" s="1085">
        <v>34</v>
      </c>
      <c r="I462" s="710">
        <f t="shared" si="59"/>
        <v>2.6153846153846154</v>
      </c>
      <c r="J462" s="253">
        <v>13</v>
      </c>
      <c r="K462" s="253">
        <v>200</v>
      </c>
      <c r="L462" s="708">
        <f t="shared" si="60"/>
        <v>15.384615384615385</v>
      </c>
      <c r="M462" s="243"/>
      <c r="N462" s="253">
        <v>13</v>
      </c>
      <c r="O462" s="253">
        <v>20</v>
      </c>
      <c r="P462" s="704">
        <f t="shared" si="61"/>
        <v>1.5384615384615385</v>
      </c>
      <c r="Q462" s="253">
        <v>13</v>
      </c>
      <c r="R462" s="1085">
        <v>20</v>
      </c>
      <c r="S462" s="1438">
        <f t="shared" si="62"/>
        <v>1.5384615384615385</v>
      </c>
      <c r="T462" s="1439"/>
      <c r="U462" s="250"/>
      <c r="V462" s="251"/>
      <c r="W462" s="65"/>
      <c r="X462" s="66"/>
      <c r="Y462" s="67"/>
    </row>
    <row r="463" spans="2:28" x14ac:dyDescent="0.2">
      <c r="B463" s="95">
        <v>6022003</v>
      </c>
      <c r="C463" s="1454" t="s">
        <v>670</v>
      </c>
      <c r="D463" s="1455"/>
      <c r="E463" s="63"/>
      <c r="F463" s="988">
        <v>13</v>
      </c>
      <c r="G463" s="989"/>
      <c r="H463" s="1085">
        <v>16</v>
      </c>
      <c r="I463" s="710">
        <f t="shared" si="59"/>
        <v>1.2307692307692308</v>
      </c>
      <c r="J463" s="253">
        <v>13</v>
      </c>
      <c r="K463" s="253">
        <v>140</v>
      </c>
      <c r="L463" s="708">
        <f t="shared" si="60"/>
        <v>10.76923076923077</v>
      </c>
      <c r="M463" s="243"/>
      <c r="N463" s="253">
        <v>13</v>
      </c>
      <c r="O463" s="253">
        <v>20</v>
      </c>
      <c r="P463" s="704">
        <f t="shared" si="61"/>
        <v>1.5384615384615385</v>
      </c>
      <c r="Q463" s="253">
        <v>13</v>
      </c>
      <c r="R463" s="1085">
        <v>17</v>
      </c>
      <c r="S463" s="1438">
        <f t="shared" si="62"/>
        <v>1.3076923076923077</v>
      </c>
      <c r="T463" s="1439"/>
      <c r="U463" s="250"/>
      <c r="V463" s="251"/>
      <c r="W463" s="65"/>
      <c r="X463" s="66"/>
      <c r="Y463" s="67"/>
    </row>
    <row r="464" spans="2:28" x14ac:dyDescent="0.2">
      <c r="B464" s="95">
        <v>6022005</v>
      </c>
      <c r="C464" s="1454" t="s">
        <v>671</v>
      </c>
      <c r="D464" s="1455"/>
      <c r="E464" s="268"/>
      <c r="F464" s="988">
        <v>13</v>
      </c>
      <c r="G464" s="989"/>
      <c r="H464" s="1085">
        <v>367</v>
      </c>
      <c r="I464" s="710">
        <f t="shared" si="59"/>
        <v>28.23076923076923</v>
      </c>
      <c r="J464" s="253">
        <v>13</v>
      </c>
      <c r="K464" s="253">
        <v>1259</v>
      </c>
      <c r="L464" s="708">
        <f t="shared" si="60"/>
        <v>96.84615384615384</v>
      </c>
      <c r="M464" s="243"/>
      <c r="N464" s="253">
        <v>13</v>
      </c>
      <c r="O464" s="253">
        <v>1500</v>
      </c>
      <c r="P464" s="704">
        <f t="shared" si="61"/>
        <v>115.38461538461539</v>
      </c>
      <c r="Q464" s="253">
        <v>13</v>
      </c>
      <c r="R464" s="1215">
        <v>1500</v>
      </c>
      <c r="S464" s="1438">
        <f t="shared" si="62"/>
        <v>115.38461538461539</v>
      </c>
      <c r="T464" s="1439"/>
      <c r="U464" s="250"/>
      <c r="V464" s="251"/>
      <c r="W464" s="65"/>
      <c r="X464" s="66"/>
      <c r="Y464" s="67"/>
    </row>
    <row r="465" spans="2:25" x14ac:dyDescent="0.2">
      <c r="B465" s="95">
        <v>6022099</v>
      </c>
      <c r="C465" s="1616" t="s">
        <v>558</v>
      </c>
      <c r="D465" s="1617"/>
      <c r="E465" s="268"/>
      <c r="F465" s="988">
        <v>13</v>
      </c>
      <c r="G465" s="989"/>
      <c r="H465" s="833"/>
      <c r="I465" s="710">
        <f t="shared" si="59"/>
        <v>0</v>
      </c>
      <c r="J465" s="253">
        <v>13</v>
      </c>
      <c r="K465" s="253"/>
      <c r="L465" s="708">
        <f t="shared" si="60"/>
        <v>0</v>
      </c>
      <c r="M465" s="425"/>
      <c r="N465" s="253">
        <v>13</v>
      </c>
      <c r="O465" s="253"/>
      <c r="P465" s="704">
        <f t="shared" si="61"/>
        <v>0</v>
      </c>
      <c r="Q465" s="253">
        <v>13</v>
      </c>
      <c r="R465" s="833"/>
      <c r="S465" s="1438">
        <f t="shared" si="62"/>
        <v>0</v>
      </c>
      <c r="T465" s="1439"/>
      <c r="U465" s="426"/>
      <c r="V465" s="427"/>
      <c r="W465" s="65"/>
      <c r="X465" s="66"/>
      <c r="Y465" s="67"/>
    </row>
    <row r="466" spans="2:25" x14ac:dyDescent="0.2">
      <c r="B466" s="95">
        <v>6025300</v>
      </c>
      <c r="C466" s="1611" t="s">
        <v>725</v>
      </c>
      <c r="D466" s="1612"/>
      <c r="E466" s="268"/>
      <c r="F466" s="988">
        <v>13</v>
      </c>
      <c r="G466" s="989"/>
      <c r="H466" s="833">
        <v>1044</v>
      </c>
      <c r="I466" s="710">
        <f t="shared" si="59"/>
        <v>80.307692307692307</v>
      </c>
      <c r="J466" s="253">
        <v>13</v>
      </c>
      <c r="K466" s="253">
        <v>1000</v>
      </c>
      <c r="L466" s="708">
        <f t="shared" si="60"/>
        <v>76.92307692307692</v>
      </c>
      <c r="M466" s="243"/>
      <c r="N466" s="253">
        <v>13</v>
      </c>
      <c r="O466" s="253">
        <v>1889</v>
      </c>
      <c r="P466" s="704">
        <f t="shared" si="61"/>
        <v>145.30769230769232</v>
      </c>
      <c r="Q466" s="253">
        <v>13</v>
      </c>
      <c r="R466" s="1216">
        <v>1881</v>
      </c>
      <c r="S466" s="1438">
        <f t="shared" si="62"/>
        <v>144.69230769230768</v>
      </c>
      <c r="T466" s="1439"/>
      <c r="U466" s="250"/>
      <c r="V466" s="251"/>
      <c r="W466" s="65"/>
      <c r="X466" s="66"/>
      <c r="Y466" s="67"/>
    </row>
    <row r="467" spans="2:25" x14ac:dyDescent="0.2">
      <c r="B467" s="1063">
        <v>6025400</v>
      </c>
      <c r="C467" s="1611" t="s">
        <v>1083</v>
      </c>
      <c r="D467" s="1612"/>
      <c r="E467" s="274"/>
      <c r="F467" s="988">
        <v>13</v>
      </c>
      <c r="G467" s="989"/>
      <c r="H467" s="833">
        <v>150</v>
      </c>
      <c r="I467" s="710">
        <f t="shared" si="59"/>
        <v>11.538461538461538</v>
      </c>
      <c r="J467" s="253">
        <v>13</v>
      </c>
      <c r="K467" s="253"/>
      <c r="L467" s="708">
        <f t="shared" si="60"/>
        <v>0</v>
      </c>
      <c r="M467" s="243"/>
      <c r="N467" s="253">
        <v>13</v>
      </c>
      <c r="O467" s="253"/>
      <c r="P467" s="704">
        <f t="shared" si="61"/>
        <v>0</v>
      </c>
      <c r="Q467" s="253">
        <v>13</v>
      </c>
      <c r="R467" s="833"/>
      <c r="S467" s="1438">
        <f t="shared" si="62"/>
        <v>0</v>
      </c>
      <c r="T467" s="1439"/>
      <c r="U467" s="250"/>
      <c r="V467" s="251"/>
      <c r="W467" s="65"/>
      <c r="X467" s="66"/>
      <c r="Y467" s="67"/>
    </row>
    <row r="468" spans="2:25" x14ac:dyDescent="0.2">
      <c r="B468" s="820"/>
      <c r="C468" s="1444"/>
      <c r="D468" s="1445"/>
      <c r="E468" s="274"/>
      <c r="F468" s="270"/>
      <c r="G468" s="989"/>
      <c r="H468" s="834"/>
      <c r="I468" s="710"/>
      <c r="J468" s="253"/>
      <c r="K468" s="253"/>
      <c r="L468" s="819"/>
      <c r="M468" s="823"/>
      <c r="N468" s="253"/>
      <c r="O468" s="253"/>
      <c r="P468" s="704"/>
      <c r="Q468" s="253"/>
      <c r="R468" s="834"/>
      <c r="S468" s="817"/>
      <c r="T468" s="818"/>
      <c r="U468" s="821"/>
      <c r="V468" s="822"/>
      <c r="W468" s="65"/>
      <c r="X468" s="66"/>
      <c r="Y468" s="67"/>
    </row>
    <row r="469" spans="2:25" x14ac:dyDescent="0.2">
      <c r="B469" s="263">
        <v>231</v>
      </c>
      <c r="C469" s="1653" t="s">
        <v>707</v>
      </c>
      <c r="D469" s="1653"/>
      <c r="E469" s="275"/>
      <c r="F469" s="270"/>
      <c r="G469" s="989"/>
      <c r="H469" s="833"/>
      <c r="I469" s="64"/>
      <c r="J469" s="63"/>
      <c r="K469" s="253">
        <v>2200</v>
      </c>
      <c r="L469" s="192"/>
      <c r="M469" s="243"/>
      <c r="N469" s="63"/>
      <c r="O469" s="253">
        <v>2200</v>
      </c>
      <c r="P469" s="65"/>
      <c r="Q469" s="253"/>
      <c r="R469" s="833"/>
      <c r="S469" s="151"/>
      <c r="T469" s="159"/>
      <c r="U469" s="250"/>
      <c r="V469" s="251"/>
      <c r="W469" s="65"/>
      <c r="X469" s="66"/>
      <c r="Y469" s="67"/>
    </row>
    <row r="470" spans="2:25" x14ac:dyDescent="0.2">
      <c r="B470" s="95">
        <v>231</v>
      </c>
      <c r="C470" s="1454" t="s">
        <v>1116</v>
      </c>
      <c r="D470" s="1455"/>
      <c r="E470" s="63"/>
      <c r="F470" s="248"/>
      <c r="G470" s="249"/>
      <c r="H470" s="77"/>
      <c r="I470" s="64"/>
      <c r="J470" s="63"/>
      <c r="K470" s="63"/>
      <c r="L470" s="192"/>
      <c r="M470" s="243"/>
      <c r="N470" s="63"/>
      <c r="O470" s="63">
        <v>4062</v>
      </c>
      <c r="P470" s="65"/>
      <c r="Q470" s="63"/>
      <c r="R470" s="833">
        <v>4062</v>
      </c>
      <c r="S470" s="151"/>
      <c r="T470" s="159"/>
      <c r="U470" s="250"/>
      <c r="V470" s="251"/>
      <c r="W470" s="65"/>
      <c r="X470" s="66"/>
      <c r="Y470" s="67"/>
    </row>
    <row r="471" spans="2:25" x14ac:dyDescent="0.2">
      <c r="B471" s="95"/>
      <c r="C471" s="1466"/>
      <c r="D471" s="1467"/>
      <c r="E471" s="63"/>
      <c r="F471" s="248"/>
      <c r="G471" s="249"/>
      <c r="H471" s="77"/>
      <c r="I471" s="64"/>
      <c r="J471" s="63"/>
      <c r="K471" s="63"/>
      <c r="L471" s="192"/>
      <c r="M471" s="243"/>
      <c r="N471" s="63"/>
      <c r="O471" s="63"/>
      <c r="P471" s="65"/>
      <c r="Q471" s="63"/>
      <c r="R471" s="833"/>
      <c r="S471" s="151"/>
      <c r="T471" s="159"/>
      <c r="U471" s="250"/>
      <c r="V471" s="251"/>
      <c r="W471" s="65"/>
      <c r="X471" s="66"/>
      <c r="Y471" s="67"/>
    </row>
    <row r="472" spans="2:25" x14ac:dyDescent="0.2">
      <c r="B472" s="96"/>
      <c r="C472" s="1582"/>
      <c r="D472" s="1583"/>
      <c r="E472" s="97"/>
      <c r="F472" s="98"/>
      <c r="G472" s="99"/>
      <c r="H472" s="210">
        <f>SUM(H456:H471)</f>
        <v>11842</v>
      </c>
      <c r="I472" s="210"/>
      <c r="J472" s="210"/>
      <c r="K472" s="210">
        <f>SUM(K456:K471)</f>
        <v>16616</v>
      </c>
      <c r="L472" s="1488"/>
      <c r="M472" s="1489"/>
      <c r="N472" s="210"/>
      <c r="O472" s="210">
        <f>SUM(O456:O471)</f>
        <v>20678</v>
      </c>
      <c r="P472" s="210"/>
      <c r="Q472" s="210"/>
      <c r="R472" s="210">
        <f>SUM(R456:R471)</f>
        <v>17899</v>
      </c>
      <c r="S472" s="109"/>
      <c r="T472" s="109"/>
      <c r="U472" s="1502"/>
      <c r="V472" s="1503"/>
      <c r="W472" s="109"/>
      <c r="X472" s="109"/>
      <c r="Y472" s="67"/>
    </row>
    <row r="473" spans="2:25" x14ac:dyDescent="0.2">
      <c r="B473" s="1458"/>
      <c r="C473" s="1459"/>
      <c r="D473" s="1460"/>
      <c r="E473" s="1469" t="s">
        <v>502</v>
      </c>
      <c r="F473" s="1471" t="s">
        <v>1197</v>
      </c>
      <c r="G473" s="1472"/>
      <c r="H473" s="1473"/>
      <c r="I473" s="68" t="s">
        <v>503</v>
      </c>
      <c r="J473" s="1442" t="s">
        <v>502</v>
      </c>
      <c r="K473" s="1471" t="s">
        <v>624</v>
      </c>
      <c r="L473" s="1472"/>
      <c r="M473" s="1473"/>
    </row>
    <row r="474" spans="2:25" x14ac:dyDescent="0.2">
      <c r="B474" s="1513" t="s">
        <v>504</v>
      </c>
      <c r="C474" s="1514"/>
      <c r="D474" s="1515"/>
      <c r="E474" s="1470"/>
      <c r="F474" s="1474"/>
      <c r="G474" s="1475"/>
      <c r="H474" s="1476"/>
      <c r="I474" s="1512" t="s">
        <v>505</v>
      </c>
      <c r="J474" s="1443"/>
      <c r="K474" s="1474"/>
      <c r="L474" s="1475"/>
      <c r="M474" s="1476"/>
    </row>
    <row r="475" spans="2:25" x14ac:dyDescent="0.2">
      <c r="B475" s="1513"/>
      <c r="C475" s="1514"/>
      <c r="D475" s="1515"/>
      <c r="E475" s="1469" t="s">
        <v>506</v>
      </c>
      <c r="F475" s="1501"/>
      <c r="G475" s="1472"/>
      <c r="H475" s="1473"/>
      <c r="I475" s="1512"/>
      <c r="J475" s="1442" t="s">
        <v>506</v>
      </c>
      <c r="K475" s="1501"/>
      <c r="L475" s="1472"/>
      <c r="M475" s="1473"/>
    </row>
    <row r="476" spans="2:25" x14ac:dyDescent="0.2">
      <c r="B476" s="1504" t="s">
        <v>507</v>
      </c>
      <c r="C476" s="1505"/>
      <c r="D476" s="1506"/>
      <c r="E476" s="1470"/>
      <c r="F476" s="1474"/>
      <c r="G476" s="1475"/>
      <c r="H476" s="1476"/>
      <c r="I476" s="1494" t="s">
        <v>508</v>
      </c>
      <c r="J476" s="1443"/>
      <c r="K476" s="1474"/>
      <c r="L476" s="1475"/>
      <c r="M476" s="1476"/>
    </row>
    <row r="477" spans="2:25" x14ac:dyDescent="0.2">
      <c r="B477" s="1504"/>
      <c r="C477" s="1505"/>
      <c r="D477" s="1506"/>
      <c r="E477" s="1469" t="s">
        <v>509</v>
      </c>
      <c r="F477" s="1482"/>
      <c r="G477" s="1483"/>
      <c r="H477" s="1484"/>
      <c r="I477" s="1494"/>
      <c r="J477" s="1442" t="s">
        <v>509</v>
      </c>
      <c r="K477" s="1482"/>
      <c r="L477" s="1483"/>
      <c r="M477" s="1484"/>
    </row>
    <row r="478" spans="2:25" x14ac:dyDescent="0.2">
      <c r="B478" s="1461"/>
      <c r="C478" s="1462"/>
      <c r="D478" s="1463"/>
      <c r="E478" s="1470"/>
      <c r="F478" s="1485"/>
      <c r="G478" s="1486"/>
      <c r="H478" s="1487"/>
      <c r="I478" s="69" t="s">
        <v>510</v>
      </c>
      <c r="J478" s="1443"/>
      <c r="K478" s="1485"/>
      <c r="L478" s="1486"/>
      <c r="M478" s="1487"/>
    </row>
    <row r="488" spans="2:25" ht="16.5" x14ac:dyDescent="0.2">
      <c r="B488" s="27" t="s">
        <v>472</v>
      </c>
      <c r="C488" s="1464" t="s">
        <v>619</v>
      </c>
      <c r="D488" s="1465"/>
      <c r="E488" s="58" t="s">
        <v>473</v>
      </c>
      <c r="F488" s="1477" t="s">
        <v>474</v>
      </c>
      <c r="G488" s="1478"/>
    </row>
    <row r="489" spans="2:25" x14ac:dyDescent="0.2">
      <c r="B489" s="1334"/>
      <c r="C489" s="1335"/>
      <c r="D489" s="1335"/>
      <c r="E489" s="1335"/>
      <c r="F489" s="1335"/>
      <c r="G489" s="1335"/>
    </row>
    <row r="490" spans="2:25" ht="16.5" x14ac:dyDescent="0.2">
      <c r="B490" s="58" t="s">
        <v>475</v>
      </c>
      <c r="C490" s="1479"/>
      <c r="D490" s="1465"/>
      <c r="E490" s="28" t="s">
        <v>476</v>
      </c>
      <c r="F490" s="1477" t="s">
        <v>474</v>
      </c>
      <c r="G490" s="1478"/>
    </row>
    <row r="491" spans="2:25" x14ac:dyDescent="0.2">
      <c r="B491" s="39"/>
      <c r="C491" s="1561" t="s">
        <v>477</v>
      </c>
      <c r="D491" s="1562"/>
      <c r="E491" s="39"/>
      <c r="F491" s="1334"/>
      <c r="G491" s="1336"/>
      <c r="H491" s="39"/>
      <c r="I491" s="59" t="s">
        <v>478</v>
      </c>
      <c r="J491" s="39"/>
      <c r="K491" s="39"/>
      <c r="L491" s="1490" t="s">
        <v>479</v>
      </c>
      <c r="M491" s="1491"/>
      <c r="N491" s="39"/>
      <c r="O491" s="39"/>
      <c r="P491" s="59" t="s">
        <v>480</v>
      </c>
      <c r="Q491" s="39"/>
      <c r="R491" s="39"/>
      <c r="S491" s="1490" t="s">
        <v>481</v>
      </c>
      <c r="T491" s="1491"/>
      <c r="U491" s="1540" t="s">
        <v>482</v>
      </c>
      <c r="V491" s="1541"/>
      <c r="W491" s="1541"/>
      <c r="X491" s="1542"/>
    </row>
    <row r="492" spans="2:25" ht="99" x14ac:dyDescent="0.2">
      <c r="B492" s="61" t="s">
        <v>484</v>
      </c>
      <c r="C492" s="1534" t="s">
        <v>485</v>
      </c>
      <c r="D492" s="1535"/>
      <c r="E492" s="60" t="s">
        <v>486</v>
      </c>
      <c r="F492" s="1490" t="s">
        <v>487</v>
      </c>
      <c r="G492" s="1491"/>
      <c r="H492" s="28" t="s">
        <v>488</v>
      </c>
      <c r="I492" s="61" t="s">
        <v>489</v>
      </c>
      <c r="J492" s="59" t="s">
        <v>490</v>
      </c>
      <c r="K492" s="28" t="s">
        <v>491</v>
      </c>
      <c r="L492" s="1490" t="s">
        <v>492</v>
      </c>
      <c r="M492" s="1491"/>
      <c r="N492" s="28" t="s">
        <v>493</v>
      </c>
      <c r="O492" s="28" t="s">
        <v>494</v>
      </c>
      <c r="P492" s="28" t="s">
        <v>495</v>
      </c>
      <c r="Q492" s="59" t="s">
        <v>496</v>
      </c>
      <c r="R492" s="59" t="s">
        <v>497</v>
      </c>
      <c r="S492" s="1320" t="s">
        <v>498</v>
      </c>
      <c r="T492" s="1322"/>
      <c r="U492" s="1536" t="s">
        <v>499</v>
      </c>
      <c r="V492" s="1537"/>
      <c r="W492" s="62" t="s">
        <v>500</v>
      </c>
      <c r="X492" s="62" t="s">
        <v>501</v>
      </c>
    </row>
    <row r="493" spans="2:25" ht="16.5" customHeight="1" x14ac:dyDescent="0.2">
      <c r="B493" s="95">
        <v>600</v>
      </c>
      <c r="C493" s="1495" t="s">
        <v>570</v>
      </c>
      <c r="D493" s="1496"/>
      <c r="E493" s="123" t="s">
        <v>569</v>
      </c>
      <c r="F493" s="254">
        <v>4</v>
      </c>
      <c r="G493" s="255"/>
      <c r="H493" s="1012">
        <f>'Table 7'!D459</f>
        <v>3149</v>
      </c>
      <c r="I493" s="199">
        <f>H493/F493</f>
        <v>787.25</v>
      </c>
      <c r="J493" s="63">
        <v>4</v>
      </c>
      <c r="K493" s="966">
        <f>'Table 7'!G459</f>
        <v>3702</v>
      </c>
      <c r="L493" s="192"/>
      <c r="M493" s="243"/>
      <c r="N493" s="253">
        <v>4</v>
      </c>
      <c r="O493" s="966">
        <f>'Table 7'!H459</f>
        <v>4312</v>
      </c>
      <c r="P493" s="65"/>
      <c r="Q493" s="253">
        <v>4</v>
      </c>
      <c r="R493" s="257">
        <f>'Table 7'!J459</f>
        <v>3830</v>
      </c>
      <c r="S493" s="200">
        <f>R493/Q493</f>
        <v>957.5</v>
      </c>
      <c r="T493" s="159"/>
      <c r="U493" s="250"/>
      <c r="V493" s="251"/>
      <c r="W493" s="65"/>
      <c r="X493" s="66"/>
      <c r="Y493" s="67"/>
    </row>
    <row r="494" spans="2:25" ht="12.75" customHeight="1" x14ac:dyDescent="0.2">
      <c r="B494" s="95">
        <v>601</v>
      </c>
      <c r="C494" s="1456" t="s">
        <v>564</v>
      </c>
      <c r="D494" s="1520"/>
      <c r="E494" s="1064" t="s">
        <v>569</v>
      </c>
      <c r="F494" s="254">
        <v>4</v>
      </c>
      <c r="G494" s="255"/>
      <c r="H494" s="1013">
        <f>'Table 7'!D460</f>
        <v>526</v>
      </c>
      <c r="I494" s="199">
        <f>H494/F494</f>
        <v>131.5</v>
      </c>
      <c r="J494" s="63">
        <v>4</v>
      </c>
      <c r="K494" s="966">
        <f>'Table 7'!G460</f>
        <v>618</v>
      </c>
      <c r="L494" s="192"/>
      <c r="M494" s="243"/>
      <c r="N494" s="253">
        <v>4</v>
      </c>
      <c r="O494" s="966">
        <f>'Table 7'!H460</f>
        <v>724</v>
      </c>
      <c r="P494" s="65"/>
      <c r="Q494" s="253">
        <v>4</v>
      </c>
      <c r="R494" s="1205">
        <f>'Table 7'!J460</f>
        <v>597</v>
      </c>
      <c r="S494" s="200">
        <f>R494/Q494</f>
        <v>149.25</v>
      </c>
      <c r="T494" s="159"/>
      <c r="U494" s="250"/>
      <c r="V494" s="251"/>
      <c r="W494" s="65"/>
      <c r="X494" s="66"/>
      <c r="Y494" s="67"/>
    </row>
    <row r="495" spans="2:25" ht="12.75" customHeight="1" x14ac:dyDescent="0.2">
      <c r="B495" s="95">
        <v>6022001</v>
      </c>
      <c r="C495" s="1456" t="s">
        <v>554</v>
      </c>
      <c r="D495" s="1457"/>
      <c r="E495" s="272"/>
      <c r="F495" s="270">
        <v>4</v>
      </c>
      <c r="G495" s="270"/>
      <c r="H495" s="961">
        <v>98</v>
      </c>
      <c r="I495" s="195"/>
      <c r="J495" s="63">
        <v>4</v>
      </c>
      <c r="K495" s="966"/>
      <c r="L495" s="192"/>
      <c r="M495" s="1055"/>
      <c r="N495" s="253">
        <v>4</v>
      </c>
      <c r="O495" s="966">
        <v>19</v>
      </c>
      <c r="P495" s="65"/>
      <c r="Q495" s="1058">
        <v>4</v>
      </c>
      <c r="R495" s="316">
        <v>16</v>
      </c>
      <c r="S495" s="745"/>
      <c r="T495" s="159"/>
      <c r="U495" s="1056"/>
      <c r="V495" s="1057"/>
      <c r="W495" s="65"/>
      <c r="X495" s="66"/>
      <c r="Y495" s="67"/>
    </row>
    <row r="496" spans="2:25" x14ac:dyDescent="0.2">
      <c r="B496" s="95">
        <v>6024100</v>
      </c>
      <c r="C496" s="1468" t="s">
        <v>1001</v>
      </c>
      <c r="D496" s="1468"/>
      <c r="E496" s="1053"/>
      <c r="F496" s="773">
        <v>4</v>
      </c>
      <c r="G496" s="831"/>
      <c r="H496" s="962"/>
      <c r="I496" s="825"/>
      <c r="J496" s="63">
        <v>4</v>
      </c>
      <c r="K496" s="964"/>
      <c r="L496" s="192"/>
      <c r="M496" s="772"/>
      <c r="N496" s="63">
        <v>4</v>
      </c>
      <c r="O496" s="966"/>
      <c r="P496" s="65"/>
      <c r="Q496" s="253">
        <v>4</v>
      </c>
      <c r="R496" s="899"/>
      <c r="S496" s="151"/>
      <c r="T496" s="159"/>
      <c r="U496" s="770"/>
      <c r="V496" s="771"/>
      <c r="W496" s="65"/>
      <c r="X496" s="66"/>
      <c r="Y496" s="67"/>
    </row>
    <row r="497" spans="2:25" x14ac:dyDescent="0.2">
      <c r="B497" s="824"/>
      <c r="C497" s="1444"/>
      <c r="D497" s="1445"/>
      <c r="E497" s="832"/>
      <c r="F497" s="830">
        <v>4</v>
      </c>
      <c r="G497" s="831"/>
      <c r="H497" s="962"/>
      <c r="I497" s="825"/>
      <c r="J497" s="63">
        <v>4</v>
      </c>
      <c r="K497" s="964"/>
      <c r="L497" s="192"/>
      <c r="M497" s="825"/>
      <c r="N497" s="63">
        <v>4</v>
      </c>
      <c r="O497" s="966"/>
      <c r="P497" s="65"/>
      <c r="Q497" s="826">
        <v>4</v>
      </c>
      <c r="R497" s="833"/>
      <c r="S497" s="398"/>
      <c r="T497" s="159"/>
      <c r="U497" s="828"/>
      <c r="V497" s="829"/>
      <c r="W497" s="65"/>
      <c r="X497" s="66"/>
      <c r="Y497" s="67"/>
    </row>
    <row r="498" spans="2:25" x14ac:dyDescent="0.2">
      <c r="B498" s="942"/>
      <c r="C498" s="943"/>
      <c r="D498" s="944"/>
      <c r="E498" s="958"/>
      <c r="F498" s="956"/>
      <c r="G498" s="957"/>
      <c r="H498" s="962"/>
      <c r="I498" s="950"/>
      <c r="J498" s="63"/>
      <c r="K498" s="964"/>
      <c r="L498" s="192"/>
      <c r="M498" s="950"/>
      <c r="N498" s="63"/>
      <c r="O498" s="966"/>
      <c r="P498" s="65"/>
      <c r="Q498" s="951"/>
      <c r="R498" s="833"/>
      <c r="S498" s="398"/>
      <c r="T498" s="159"/>
      <c r="U498" s="953"/>
      <c r="V498" s="954"/>
      <c r="W498" s="65"/>
      <c r="X498" s="66"/>
      <c r="Y498" s="67"/>
    </row>
    <row r="499" spans="2:25" x14ac:dyDescent="0.2">
      <c r="B499" s="942"/>
      <c r="C499" s="943"/>
      <c r="D499" s="944"/>
      <c r="E499" s="958"/>
      <c r="F499" s="956"/>
      <c r="G499" s="957"/>
      <c r="H499" s="962"/>
      <c r="I499" s="950"/>
      <c r="J499" s="63"/>
      <c r="K499" s="964"/>
      <c r="L499" s="192"/>
      <c r="M499" s="950"/>
      <c r="N499" s="63"/>
      <c r="O499" s="966"/>
      <c r="P499" s="65"/>
      <c r="Q499" s="951"/>
      <c r="R499" s="833"/>
      <c r="S499" s="398"/>
      <c r="T499" s="159"/>
      <c r="U499" s="953"/>
      <c r="V499" s="954"/>
      <c r="W499" s="65"/>
      <c r="X499" s="66"/>
      <c r="Y499" s="67"/>
    </row>
    <row r="500" spans="2:25" x14ac:dyDescent="0.2">
      <c r="B500" s="96"/>
      <c r="C500" s="1582"/>
      <c r="D500" s="1583"/>
      <c r="E500" s="97"/>
      <c r="F500" s="98"/>
      <c r="G500" s="99"/>
      <c r="H500" s="844">
        <f>SUM(H493:H497)</f>
        <v>3773</v>
      </c>
      <c r="I500" s="209"/>
      <c r="J500" s="209"/>
      <c r="K500" s="965">
        <f>SUM(K493:K497)</f>
        <v>4320</v>
      </c>
      <c r="L500" s="1618"/>
      <c r="M500" s="1619"/>
      <c r="N500" s="209"/>
      <c r="O500" s="965">
        <f>SUM(O493:O497)</f>
        <v>5055</v>
      </c>
      <c r="P500" s="209"/>
      <c r="Q500" s="209"/>
      <c r="R500" s="844">
        <f>SUM(R493:R497)</f>
        <v>4443</v>
      </c>
      <c r="S500" s="109"/>
      <c r="T500" s="109"/>
      <c r="U500" s="1502"/>
      <c r="V500" s="1503"/>
      <c r="W500" s="109"/>
      <c r="X500" s="109"/>
      <c r="Y500" s="67"/>
    </row>
    <row r="501" spans="2:25" x14ac:dyDescent="0.2">
      <c r="B501" s="1458"/>
      <c r="C501" s="1459"/>
      <c r="D501" s="1460"/>
      <c r="E501" s="1469" t="s">
        <v>502</v>
      </c>
      <c r="F501" s="1471" t="s">
        <v>1198</v>
      </c>
      <c r="G501" s="1472"/>
      <c r="H501" s="1473"/>
      <c r="I501" s="68" t="s">
        <v>503</v>
      </c>
      <c r="J501" s="1442" t="s">
        <v>502</v>
      </c>
      <c r="K501" s="1471" t="s">
        <v>624</v>
      </c>
      <c r="L501" s="1472"/>
      <c r="M501" s="1473"/>
    </row>
    <row r="502" spans="2:25" x14ac:dyDescent="0.2">
      <c r="B502" s="1513" t="s">
        <v>504</v>
      </c>
      <c r="C502" s="1514"/>
      <c r="D502" s="1515"/>
      <c r="E502" s="1470"/>
      <c r="F502" s="1474"/>
      <c r="G502" s="1475"/>
      <c r="H502" s="1476"/>
      <c r="I502" s="1512" t="s">
        <v>505</v>
      </c>
      <c r="J502" s="1443"/>
      <c r="K502" s="1474"/>
      <c r="L502" s="1475"/>
      <c r="M502" s="1476"/>
    </row>
    <row r="503" spans="2:25" x14ac:dyDescent="0.2">
      <c r="B503" s="1513"/>
      <c r="C503" s="1514"/>
      <c r="D503" s="1515"/>
      <c r="E503" s="1469" t="s">
        <v>506</v>
      </c>
      <c r="F503" s="1501"/>
      <c r="G503" s="1472"/>
      <c r="H503" s="1473"/>
      <c r="I503" s="1512"/>
      <c r="J503" s="1442" t="s">
        <v>506</v>
      </c>
      <c r="K503" s="1501"/>
      <c r="L503" s="1472"/>
      <c r="M503" s="1473"/>
    </row>
    <row r="504" spans="2:25" x14ac:dyDescent="0.2">
      <c r="B504" s="1504" t="s">
        <v>507</v>
      </c>
      <c r="C504" s="1505"/>
      <c r="D504" s="1506"/>
      <c r="E504" s="1470"/>
      <c r="F504" s="1474"/>
      <c r="G504" s="1475"/>
      <c r="H504" s="1476"/>
      <c r="I504" s="1494" t="s">
        <v>508</v>
      </c>
      <c r="J504" s="1443"/>
      <c r="K504" s="1474"/>
      <c r="L504" s="1475"/>
      <c r="M504" s="1476"/>
    </row>
    <row r="505" spans="2:25" x14ac:dyDescent="0.2">
      <c r="B505" s="1504"/>
      <c r="C505" s="1505"/>
      <c r="D505" s="1506"/>
      <c r="E505" s="1469" t="s">
        <v>509</v>
      </c>
      <c r="F505" s="1482"/>
      <c r="G505" s="1483"/>
      <c r="H505" s="1484"/>
      <c r="I505" s="1494"/>
      <c r="J505" s="1442" t="s">
        <v>509</v>
      </c>
      <c r="K505" s="1482"/>
      <c r="L505" s="1483"/>
      <c r="M505" s="1484"/>
    </row>
    <row r="506" spans="2:25" x14ac:dyDescent="0.2">
      <c r="B506" s="1461"/>
      <c r="C506" s="1462"/>
      <c r="D506" s="1463"/>
      <c r="E506" s="1470"/>
      <c r="F506" s="1485"/>
      <c r="G506" s="1486"/>
      <c r="H506" s="1487"/>
      <c r="I506" s="69" t="s">
        <v>510</v>
      </c>
      <c r="J506" s="1443"/>
      <c r="K506" s="1485"/>
      <c r="L506" s="1486"/>
      <c r="M506" s="1487"/>
    </row>
    <row r="518" spans="2:25" ht="16.5" x14ac:dyDescent="0.2">
      <c r="B518" s="27" t="s">
        <v>472</v>
      </c>
      <c r="C518" s="1479">
        <v>10430</v>
      </c>
      <c r="D518" s="1465"/>
      <c r="E518" s="58" t="s">
        <v>473</v>
      </c>
      <c r="F518" s="1477" t="s">
        <v>474</v>
      </c>
      <c r="G518" s="1478"/>
    </row>
    <row r="519" spans="2:25" x14ac:dyDescent="0.2">
      <c r="B519" s="1334"/>
      <c r="C519" s="1335"/>
      <c r="D519" s="1335"/>
      <c r="E519" s="1335"/>
      <c r="F519" s="1335"/>
      <c r="G519" s="1335"/>
    </row>
    <row r="520" spans="2:25" ht="16.5" x14ac:dyDescent="0.2">
      <c r="B520" s="58" t="s">
        <v>475</v>
      </c>
      <c r="C520" s="1479"/>
      <c r="D520" s="1465"/>
      <c r="E520" s="28" t="s">
        <v>476</v>
      </c>
      <c r="F520" s="1477" t="s">
        <v>474</v>
      </c>
      <c r="G520" s="1478"/>
    </row>
    <row r="521" spans="2:25" x14ac:dyDescent="0.2">
      <c r="B521" s="39"/>
      <c r="C521" s="1561" t="s">
        <v>477</v>
      </c>
      <c r="D521" s="1562"/>
      <c r="E521" s="39"/>
      <c r="F521" s="1334"/>
      <c r="G521" s="1336"/>
      <c r="H521" s="39"/>
      <c r="I521" s="59" t="s">
        <v>478</v>
      </c>
      <c r="J521" s="39"/>
      <c r="K521" s="39"/>
      <c r="L521" s="1490" t="s">
        <v>479</v>
      </c>
      <c r="M521" s="1491"/>
      <c r="N521" s="39"/>
      <c r="O521" s="39"/>
      <c r="P521" s="59" t="s">
        <v>480</v>
      </c>
      <c r="Q521" s="39"/>
      <c r="R521" s="39"/>
      <c r="S521" s="1490" t="s">
        <v>481</v>
      </c>
      <c r="T521" s="1491"/>
      <c r="U521" s="1540" t="s">
        <v>482</v>
      </c>
      <c r="V521" s="1541"/>
      <c r="W521" s="1541"/>
      <c r="X521" s="1542"/>
    </row>
    <row r="522" spans="2:25" ht="99" x14ac:dyDescent="0.2">
      <c r="B522" s="61" t="s">
        <v>484</v>
      </c>
      <c r="C522" s="1534" t="s">
        <v>485</v>
      </c>
      <c r="D522" s="1535"/>
      <c r="E522" s="60" t="s">
        <v>486</v>
      </c>
      <c r="F522" s="1490" t="s">
        <v>487</v>
      </c>
      <c r="G522" s="1491"/>
      <c r="H522" s="28" t="s">
        <v>488</v>
      </c>
      <c r="I522" s="61" t="s">
        <v>489</v>
      </c>
      <c r="J522" s="59" t="s">
        <v>490</v>
      </c>
      <c r="K522" s="28" t="s">
        <v>491</v>
      </c>
      <c r="L522" s="1490" t="s">
        <v>492</v>
      </c>
      <c r="M522" s="1491"/>
      <c r="N522" s="28" t="s">
        <v>493</v>
      </c>
      <c r="O522" s="28" t="s">
        <v>494</v>
      </c>
      <c r="P522" s="28" t="s">
        <v>495</v>
      </c>
      <c r="Q522" s="59" t="s">
        <v>496</v>
      </c>
      <c r="R522" s="59" t="s">
        <v>497</v>
      </c>
      <c r="S522" s="1320" t="s">
        <v>498</v>
      </c>
      <c r="T522" s="1322"/>
      <c r="U522" s="1536" t="s">
        <v>499</v>
      </c>
      <c r="V522" s="1537"/>
      <c r="W522" s="62" t="s">
        <v>500</v>
      </c>
      <c r="X522" s="62" t="s">
        <v>501</v>
      </c>
    </row>
    <row r="523" spans="2:25" ht="16.5" customHeight="1" x14ac:dyDescent="0.2">
      <c r="B523" s="95">
        <v>600</v>
      </c>
      <c r="C523" s="1495" t="s">
        <v>570</v>
      </c>
      <c r="D523" s="1496"/>
      <c r="E523" s="123" t="s">
        <v>569</v>
      </c>
      <c r="F523" s="254">
        <v>8</v>
      </c>
      <c r="G523" s="255"/>
      <c r="H523" s="257">
        <f>'Table 7'!D488</f>
        <v>4556</v>
      </c>
      <c r="I523" s="713">
        <f>H523/F523</f>
        <v>569.5</v>
      </c>
      <c r="J523" s="253">
        <v>7</v>
      </c>
      <c r="K523" s="253">
        <f>'Table 7'!G488</f>
        <v>4890</v>
      </c>
      <c r="L523" s="702">
        <f>K523/J523</f>
        <v>698.57142857142856</v>
      </c>
      <c r="M523" s="243"/>
      <c r="N523" s="253">
        <v>7</v>
      </c>
      <c r="O523" s="253">
        <f>'Table 7'!I488</f>
        <v>5090</v>
      </c>
      <c r="P523" s="704">
        <f>O523/N523</f>
        <v>727.14285714285711</v>
      </c>
      <c r="Q523" s="253">
        <v>5</v>
      </c>
      <c r="R523" s="257">
        <f>'Table 7'!J488</f>
        <v>4863</v>
      </c>
      <c r="S523" s="1492">
        <f>R523/Q523</f>
        <v>972.6</v>
      </c>
      <c r="T523" s="1493"/>
      <c r="U523" s="250"/>
      <c r="V523" s="251"/>
      <c r="W523" s="65"/>
      <c r="X523" s="66"/>
      <c r="Y523" s="67"/>
    </row>
    <row r="524" spans="2:25" ht="15" customHeight="1" x14ac:dyDescent="0.2">
      <c r="B524" s="95">
        <v>601</v>
      </c>
      <c r="C524" s="1456" t="s">
        <v>564</v>
      </c>
      <c r="D524" s="1520"/>
      <c r="E524" s="123" t="s">
        <v>569</v>
      </c>
      <c r="F524" s="1119">
        <v>8</v>
      </c>
      <c r="G524" s="255"/>
      <c r="H524" s="257">
        <f>'Table 7'!D489</f>
        <v>758</v>
      </c>
      <c r="I524" s="713">
        <f t="shared" ref="I524:I535" si="63">H524/F524</f>
        <v>94.75</v>
      </c>
      <c r="J524" s="253">
        <v>7</v>
      </c>
      <c r="K524" s="253">
        <f>'Table 7'!G489</f>
        <v>870</v>
      </c>
      <c r="L524" s="702">
        <f t="shared" ref="L524:L537" si="64">K524/J524</f>
        <v>124.28571428571429</v>
      </c>
      <c r="M524" s="243"/>
      <c r="N524" s="253">
        <v>7</v>
      </c>
      <c r="O524" s="253">
        <f>K524</f>
        <v>870</v>
      </c>
      <c r="P524" s="704">
        <f t="shared" ref="P524:P537" si="65">O524/N524</f>
        <v>124.28571428571429</v>
      </c>
      <c r="Q524" s="253">
        <v>5</v>
      </c>
      <c r="R524" s="1205">
        <f>'Table 7'!J489</f>
        <v>818</v>
      </c>
      <c r="S524" s="1492">
        <f>R524/Q524</f>
        <v>163.6</v>
      </c>
      <c r="T524" s="1493"/>
      <c r="U524" s="250"/>
      <c r="V524" s="251"/>
      <c r="W524" s="65"/>
      <c r="X524" s="66"/>
      <c r="Y524" s="67"/>
    </row>
    <row r="525" spans="2:25" ht="15" customHeight="1" x14ac:dyDescent="0.2">
      <c r="B525" s="95">
        <v>6020100</v>
      </c>
      <c r="C525" s="1447" t="s">
        <v>726</v>
      </c>
      <c r="D525" s="1497"/>
      <c r="E525" s="123"/>
      <c r="F525" s="1119">
        <v>8</v>
      </c>
      <c r="G525" s="255"/>
      <c r="H525" s="316">
        <v>100</v>
      </c>
      <c r="I525" s="713">
        <f t="shared" si="63"/>
        <v>12.5</v>
      </c>
      <c r="J525" s="253">
        <v>7</v>
      </c>
      <c r="K525" s="253"/>
      <c r="L525" s="946">
        <f t="shared" si="64"/>
        <v>0</v>
      </c>
      <c r="M525" s="403"/>
      <c r="N525" s="253">
        <v>7</v>
      </c>
      <c r="O525" s="253"/>
      <c r="P525" s="704">
        <f t="shared" si="65"/>
        <v>0</v>
      </c>
      <c r="Q525" s="253">
        <v>5</v>
      </c>
      <c r="R525" s="316"/>
      <c r="S525" s="1492">
        <f t="shared" ref="S525:S536" si="66">R525/Q525</f>
        <v>0</v>
      </c>
      <c r="T525" s="1493"/>
      <c r="U525" s="401"/>
      <c r="V525" s="402"/>
      <c r="W525" s="65"/>
      <c r="X525" s="66"/>
      <c r="Y525" s="67"/>
    </row>
    <row r="526" spans="2:25" ht="15" customHeight="1" x14ac:dyDescent="0.2">
      <c r="B526" s="95">
        <v>6020200</v>
      </c>
      <c r="C526" s="1559" t="s">
        <v>722</v>
      </c>
      <c r="D526" s="1602"/>
      <c r="E526" s="123"/>
      <c r="F526" s="1119">
        <v>8</v>
      </c>
      <c r="G526" s="952"/>
      <c r="H526" s="316"/>
      <c r="I526" s="713"/>
      <c r="J526" s="253">
        <v>7</v>
      </c>
      <c r="K526" s="253">
        <v>100</v>
      </c>
      <c r="L526" s="946">
        <f t="shared" si="64"/>
        <v>14.285714285714286</v>
      </c>
      <c r="M526" s="950"/>
      <c r="N526" s="253">
        <v>7</v>
      </c>
      <c r="O526" s="253">
        <v>100</v>
      </c>
      <c r="P526" s="704">
        <f t="shared" si="65"/>
        <v>14.285714285714286</v>
      </c>
      <c r="Q526" s="253">
        <v>5</v>
      </c>
      <c r="R526" s="316">
        <v>100</v>
      </c>
      <c r="S526" s="1492">
        <f t="shared" ref="S526" si="67">R526/Q526</f>
        <v>20</v>
      </c>
      <c r="T526" s="1493"/>
      <c r="U526" s="953"/>
      <c r="V526" s="954"/>
      <c r="W526" s="65"/>
      <c r="X526" s="66"/>
      <c r="Y526" s="67"/>
    </row>
    <row r="527" spans="2:25" ht="15" customHeight="1" x14ac:dyDescent="0.2">
      <c r="B527" s="95">
        <v>6021004</v>
      </c>
      <c r="C527" s="1447" t="s">
        <v>724</v>
      </c>
      <c r="D527" s="1497"/>
      <c r="E527" s="123"/>
      <c r="F527" s="1119">
        <v>8</v>
      </c>
      <c r="G527" s="255"/>
      <c r="H527" s="316">
        <v>175</v>
      </c>
      <c r="I527" s="713">
        <f t="shared" si="63"/>
        <v>21.875</v>
      </c>
      <c r="J527" s="253">
        <v>7</v>
      </c>
      <c r="K527" s="253">
        <v>600</v>
      </c>
      <c r="L527" s="946">
        <f t="shared" si="64"/>
        <v>85.714285714285708</v>
      </c>
      <c r="M527" s="403"/>
      <c r="N527" s="253">
        <v>7</v>
      </c>
      <c r="O527" s="253">
        <v>320</v>
      </c>
      <c r="P527" s="704">
        <f t="shared" si="65"/>
        <v>45.714285714285715</v>
      </c>
      <c r="Q527" s="253">
        <v>5</v>
      </c>
      <c r="R527" s="316">
        <v>316</v>
      </c>
      <c r="S527" s="1492">
        <f t="shared" si="66"/>
        <v>63.2</v>
      </c>
      <c r="T527" s="1493"/>
      <c r="U527" s="401"/>
      <c r="V527" s="402"/>
      <c r="W527" s="65"/>
      <c r="X527" s="66"/>
      <c r="Y527" s="67"/>
    </row>
    <row r="528" spans="2:25" ht="15" customHeight="1" x14ac:dyDescent="0.2">
      <c r="B528" s="95">
        <v>6022001</v>
      </c>
      <c r="C528" s="1449" t="s">
        <v>554</v>
      </c>
      <c r="D528" s="1450"/>
      <c r="E528" s="123"/>
      <c r="F528" s="1184">
        <v>8</v>
      </c>
      <c r="G528" s="1185"/>
      <c r="H528" s="316"/>
      <c r="I528" s="713"/>
      <c r="J528" s="253">
        <v>7</v>
      </c>
      <c r="K528" s="253"/>
      <c r="L528" s="946"/>
      <c r="M528" s="1181"/>
      <c r="N528" s="253">
        <v>7</v>
      </c>
      <c r="O528" s="253">
        <v>100</v>
      </c>
      <c r="P528" s="704">
        <f t="shared" si="65"/>
        <v>14.285714285714286</v>
      </c>
      <c r="Q528" s="253">
        <v>5</v>
      </c>
      <c r="R528" s="316">
        <v>93</v>
      </c>
      <c r="S528" s="1492">
        <f t="shared" ref="S528" si="68">R528/Q528</f>
        <v>18.600000000000001</v>
      </c>
      <c r="T528" s="1493"/>
      <c r="U528" s="1182"/>
      <c r="V528" s="1183"/>
      <c r="W528" s="65"/>
      <c r="X528" s="66"/>
      <c r="Y528" s="67"/>
    </row>
    <row r="529" spans="2:25" ht="15" customHeight="1" x14ac:dyDescent="0.2">
      <c r="B529" s="95">
        <v>6022003</v>
      </c>
      <c r="C529" s="1454" t="s">
        <v>670</v>
      </c>
      <c r="D529" s="1455"/>
      <c r="E529" s="123"/>
      <c r="F529" s="1119">
        <v>8</v>
      </c>
      <c r="G529" s="952"/>
      <c r="H529" s="316">
        <v>35</v>
      </c>
      <c r="I529" s="713">
        <f t="shared" si="63"/>
        <v>4.375</v>
      </c>
      <c r="J529" s="253">
        <v>7</v>
      </c>
      <c r="K529" s="253">
        <v>300</v>
      </c>
      <c r="L529" s="946">
        <f t="shared" si="64"/>
        <v>42.857142857142854</v>
      </c>
      <c r="M529" s="950"/>
      <c r="N529" s="253">
        <v>7</v>
      </c>
      <c r="O529" s="253">
        <v>20</v>
      </c>
      <c r="P529" s="704">
        <f t="shared" si="65"/>
        <v>2.8571428571428572</v>
      </c>
      <c r="Q529" s="253">
        <v>5</v>
      </c>
      <c r="R529" s="316">
        <v>12</v>
      </c>
      <c r="S529" s="1492">
        <f t="shared" ref="S529:S530" si="69">R529/Q529</f>
        <v>2.4</v>
      </c>
      <c r="T529" s="1493"/>
      <c r="U529" s="953"/>
      <c r="V529" s="954"/>
      <c r="W529" s="65"/>
      <c r="X529" s="66"/>
      <c r="Y529" s="67"/>
    </row>
    <row r="530" spans="2:25" ht="15" customHeight="1" x14ac:dyDescent="0.2">
      <c r="B530" s="95">
        <v>6022002</v>
      </c>
      <c r="C530" s="1454" t="s">
        <v>673</v>
      </c>
      <c r="D530" s="1455"/>
      <c r="E530" s="123"/>
      <c r="F530" s="1119">
        <v>8</v>
      </c>
      <c r="G530" s="952"/>
      <c r="H530" s="316">
        <v>40</v>
      </c>
      <c r="I530" s="713">
        <f t="shared" si="63"/>
        <v>5</v>
      </c>
      <c r="J530" s="253">
        <v>7</v>
      </c>
      <c r="K530" s="253">
        <v>150</v>
      </c>
      <c r="L530" s="946">
        <f t="shared" si="64"/>
        <v>21.428571428571427</v>
      </c>
      <c r="M530" s="950"/>
      <c r="N530" s="253">
        <v>7</v>
      </c>
      <c r="O530" s="253">
        <v>50</v>
      </c>
      <c r="P530" s="704">
        <f t="shared" si="65"/>
        <v>7.1428571428571432</v>
      </c>
      <c r="Q530" s="253">
        <v>5</v>
      </c>
      <c r="R530" s="316">
        <v>49</v>
      </c>
      <c r="S530" s="1492">
        <f t="shared" si="69"/>
        <v>9.8000000000000007</v>
      </c>
      <c r="T530" s="1493"/>
      <c r="U530" s="953"/>
      <c r="V530" s="954"/>
      <c r="W530" s="65"/>
      <c r="X530" s="66"/>
      <c r="Y530" s="67"/>
    </row>
    <row r="531" spans="2:25" ht="15" customHeight="1" x14ac:dyDescent="0.2">
      <c r="B531" s="95">
        <v>6022005</v>
      </c>
      <c r="C531" s="1447" t="s">
        <v>671</v>
      </c>
      <c r="D531" s="1497"/>
      <c r="E531" s="123"/>
      <c r="F531" s="1119">
        <v>8</v>
      </c>
      <c r="G531" s="827"/>
      <c r="H531" s="316"/>
      <c r="I531" s="713"/>
      <c r="J531" s="253">
        <v>7</v>
      </c>
      <c r="K531" s="253">
        <v>330</v>
      </c>
      <c r="L531" s="946">
        <f t="shared" si="64"/>
        <v>47.142857142857146</v>
      </c>
      <c r="M531" s="825"/>
      <c r="N531" s="253">
        <v>7</v>
      </c>
      <c r="O531" s="253">
        <v>800</v>
      </c>
      <c r="P531" s="704">
        <f t="shared" si="65"/>
        <v>114.28571428571429</v>
      </c>
      <c r="Q531" s="253">
        <v>5</v>
      </c>
      <c r="R531" s="316">
        <v>760</v>
      </c>
      <c r="S531" s="1492">
        <f t="shared" si="66"/>
        <v>152</v>
      </c>
      <c r="T531" s="1493"/>
      <c r="U531" s="828"/>
      <c r="V531" s="829"/>
      <c r="W531" s="65"/>
      <c r="X531" s="66"/>
      <c r="Y531" s="67"/>
    </row>
    <row r="532" spans="2:25" ht="15" customHeight="1" x14ac:dyDescent="0.2">
      <c r="B532" s="95">
        <v>6022099</v>
      </c>
      <c r="C532" s="1447" t="s">
        <v>558</v>
      </c>
      <c r="D532" s="1497"/>
      <c r="E532" s="123"/>
      <c r="F532" s="1119">
        <v>8</v>
      </c>
      <c r="G532" s="255"/>
      <c r="H532" s="316"/>
      <c r="I532" s="713">
        <f t="shared" si="63"/>
        <v>0</v>
      </c>
      <c r="J532" s="253">
        <v>7</v>
      </c>
      <c r="K532" s="253"/>
      <c r="L532" s="946">
        <f t="shared" si="64"/>
        <v>0</v>
      </c>
      <c r="M532" s="425"/>
      <c r="N532" s="253">
        <v>7</v>
      </c>
      <c r="O532" s="253">
        <v>60</v>
      </c>
      <c r="P532" s="704">
        <f t="shared" si="65"/>
        <v>8.5714285714285712</v>
      </c>
      <c r="Q532" s="253">
        <v>5</v>
      </c>
      <c r="R532" s="316">
        <v>53</v>
      </c>
      <c r="S532" s="1492">
        <f t="shared" si="66"/>
        <v>10.6</v>
      </c>
      <c r="T532" s="1493"/>
      <c r="U532" s="426"/>
      <c r="V532" s="427"/>
      <c r="W532" s="65"/>
      <c r="X532" s="66"/>
      <c r="Y532" s="67"/>
    </row>
    <row r="533" spans="2:25" ht="15" customHeight="1" x14ac:dyDescent="0.2">
      <c r="B533" s="95">
        <v>6024100</v>
      </c>
      <c r="C533" s="1447" t="s">
        <v>678</v>
      </c>
      <c r="D533" s="1497"/>
      <c r="E533" s="123"/>
      <c r="F533" s="1119">
        <v>8</v>
      </c>
      <c r="G533" s="255"/>
      <c r="H533" s="316">
        <v>178</v>
      </c>
      <c r="I533" s="713">
        <f t="shared" si="63"/>
        <v>22.25</v>
      </c>
      <c r="J533" s="253">
        <v>7</v>
      </c>
      <c r="K533" s="253">
        <v>200</v>
      </c>
      <c r="L533" s="946">
        <f t="shared" si="64"/>
        <v>28.571428571428573</v>
      </c>
      <c r="M533" s="403"/>
      <c r="N533" s="253">
        <v>7</v>
      </c>
      <c r="O533" s="253">
        <v>700</v>
      </c>
      <c r="P533" s="704">
        <f t="shared" si="65"/>
        <v>100</v>
      </c>
      <c r="Q533" s="253">
        <v>5</v>
      </c>
      <c r="R533" s="316">
        <v>644</v>
      </c>
      <c r="S533" s="1492">
        <f t="shared" si="66"/>
        <v>128.80000000000001</v>
      </c>
      <c r="T533" s="1493"/>
      <c r="U533" s="401"/>
      <c r="V533" s="402"/>
      <c r="W533" s="65"/>
      <c r="X533" s="66"/>
      <c r="Y533" s="67"/>
    </row>
    <row r="534" spans="2:25" ht="15" customHeight="1" x14ac:dyDescent="0.2">
      <c r="B534" s="95">
        <v>6025300</v>
      </c>
      <c r="C534" s="1666" t="s">
        <v>725</v>
      </c>
      <c r="D534" s="1667"/>
      <c r="E534" s="123"/>
      <c r="F534" s="1119">
        <v>8</v>
      </c>
      <c r="G534" s="1120"/>
      <c r="H534" s="316"/>
      <c r="I534" s="713"/>
      <c r="J534" s="253">
        <v>7</v>
      </c>
      <c r="K534" s="253"/>
      <c r="L534" s="946"/>
      <c r="M534" s="1118"/>
      <c r="N534" s="253">
        <v>7</v>
      </c>
      <c r="O534" s="253">
        <v>880</v>
      </c>
      <c r="P534" s="704">
        <f t="shared" si="65"/>
        <v>125.71428571428571</v>
      </c>
      <c r="Q534" s="253">
        <v>5</v>
      </c>
      <c r="R534" s="316">
        <v>773</v>
      </c>
      <c r="S534" s="1492">
        <f t="shared" ref="S534" si="70">R534/Q534</f>
        <v>154.6</v>
      </c>
      <c r="T534" s="1493"/>
      <c r="U534" s="1121"/>
      <c r="V534" s="1122"/>
      <c r="W534" s="65"/>
      <c r="X534" s="66"/>
      <c r="Y534" s="67"/>
    </row>
    <row r="535" spans="2:25" ht="15" customHeight="1" x14ac:dyDescent="0.2">
      <c r="B535" s="95">
        <v>6029001</v>
      </c>
      <c r="C535" s="1447" t="s">
        <v>727</v>
      </c>
      <c r="D535" s="1497"/>
      <c r="E535" s="123"/>
      <c r="F535" s="1119">
        <v>8</v>
      </c>
      <c r="G535" s="255"/>
      <c r="H535" s="316"/>
      <c r="I535" s="713">
        <f t="shared" si="63"/>
        <v>0</v>
      </c>
      <c r="J535" s="253">
        <v>7</v>
      </c>
      <c r="K535" s="253"/>
      <c r="L535" s="946">
        <f t="shared" si="64"/>
        <v>0</v>
      </c>
      <c r="M535" s="403"/>
      <c r="N535" s="253">
        <v>7</v>
      </c>
      <c r="O535" s="253"/>
      <c r="P535" s="704">
        <f t="shared" si="65"/>
        <v>0</v>
      </c>
      <c r="Q535" s="253">
        <v>5</v>
      </c>
      <c r="R535" s="316"/>
      <c r="S535" s="1492">
        <f t="shared" si="66"/>
        <v>0</v>
      </c>
      <c r="T535" s="1493"/>
      <c r="U535" s="401"/>
      <c r="V535" s="402"/>
      <c r="W535" s="65"/>
      <c r="X535" s="66"/>
      <c r="Y535" s="67"/>
    </row>
    <row r="536" spans="2:25" ht="15" customHeight="1" x14ac:dyDescent="0.2">
      <c r="B536" s="95">
        <v>6029099</v>
      </c>
      <c r="C536" s="1447" t="s">
        <v>1005</v>
      </c>
      <c r="D536" s="1497"/>
      <c r="E536" s="123"/>
      <c r="F536" s="1119">
        <v>8</v>
      </c>
      <c r="G536" s="827"/>
      <c r="H536" s="316"/>
      <c r="I536" s="713"/>
      <c r="J536" s="253">
        <v>7</v>
      </c>
      <c r="K536" s="253">
        <v>450</v>
      </c>
      <c r="L536" s="946">
        <f t="shared" si="64"/>
        <v>64.285714285714292</v>
      </c>
      <c r="M536" s="825"/>
      <c r="N536" s="253">
        <v>7</v>
      </c>
      <c r="O536" s="253"/>
      <c r="P536" s="704">
        <f t="shared" si="65"/>
        <v>0</v>
      </c>
      <c r="Q536" s="253">
        <v>5</v>
      </c>
      <c r="R536" s="316"/>
      <c r="S536" s="1492">
        <f t="shared" si="66"/>
        <v>0</v>
      </c>
      <c r="T536" s="1493"/>
      <c r="U536" s="828"/>
      <c r="V536" s="829"/>
      <c r="W536" s="65"/>
      <c r="X536" s="66"/>
      <c r="Y536" s="67"/>
    </row>
    <row r="537" spans="2:25" ht="15" customHeight="1" x14ac:dyDescent="0.2">
      <c r="B537" s="95">
        <v>6061041</v>
      </c>
      <c r="C537" s="1449" t="s">
        <v>1006</v>
      </c>
      <c r="D537" s="1450"/>
      <c r="E537" s="123"/>
      <c r="F537" s="1119">
        <v>8</v>
      </c>
      <c r="G537" s="827"/>
      <c r="H537" s="316"/>
      <c r="I537" s="713"/>
      <c r="J537" s="253">
        <v>7</v>
      </c>
      <c r="K537" s="253"/>
      <c r="L537" s="946">
        <f t="shared" si="64"/>
        <v>0</v>
      </c>
      <c r="M537" s="825"/>
      <c r="N537" s="253">
        <v>7</v>
      </c>
      <c r="O537" s="253">
        <v>430</v>
      </c>
      <c r="P537" s="704">
        <f t="shared" si="65"/>
        <v>61.428571428571431</v>
      </c>
      <c r="Q537" s="253">
        <v>5</v>
      </c>
      <c r="R537" s="316">
        <v>423</v>
      </c>
      <c r="S537" s="407"/>
      <c r="T537" s="159"/>
      <c r="U537" s="828"/>
      <c r="V537" s="829"/>
      <c r="W537" s="65"/>
      <c r="X537" s="66"/>
      <c r="Y537" s="67"/>
    </row>
    <row r="538" spans="2:25" ht="15" customHeight="1" x14ac:dyDescent="0.2">
      <c r="B538" s="824"/>
      <c r="C538" s="1444"/>
      <c r="D538" s="1445"/>
      <c r="E538" s="123"/>
      <c r="F538" s="1119">
        <v>8</v>
      </c>
      <c r="G538" s="827"/>
      <c r="H538" s="316"/>
      <c r="I538" s="713"/>
      <c r="J538" s="253">
        <v>7</v>
      </c>
      <c r="K538" s="253"/>
      <c r="L538" s="702"/>
      <c r="M538" s="825"/>
      <c r="N538" s="253">
        <v>7</v>
      </c>
      <c r="O538" s="253"/>
      <c r="P538" s="704"/>
      <c r="Q538" s="253">
        <v>5</v>
      </c>
      <c r="R538" s="316"/>
      <c r="S538" s="407"/>
      <c r="T538" s="159"/>
      <c r="U538" s="828"/>
      <c r="V538" s="829"/>
      <c r="W538" s="65"/>
      <c r="X538" s="66"/>
      <c r="Y538" s="67"/>
    </row>
    <row r="539" spans="2:25" ht="15" customHeight="1" x14ac:dyDescent="0.2">
      <c r="B539" s="824">
        <v>6061099</v>
      </c>
      <c r="C539" s="1624" t="s">
        <v>1007</v>
      </c>
      <c r="D539" s="1625"/>
      <c r="E539" s="123"/>
      <c r="F539" s="826"/>
      <c r="G539" s="827"/>
      <c r="H539" s="316"/>
      <c r="I539" s="713"/>
      <c r="J539" s="253"/>
      <c r="K539" s="253"/>
      <c r="L539" s="702"/>
      <c r="M539" s="825"/>
      <c r="N539" s="253"/>
      <c r="O539" s="253">
        <v>15894</v>
      </c>
      <c r="P539" s="704"/>
      <c r="Q539" s="253"/>
      <c r="R539" s="316">
        <v>15251</v>
      </c>
      <c r="S539" s="407"/>
      <c r="T539" s="159"/>
      <c r="U539" s="828"/>
      <c r="V539" s="829"/>
      <c r="W539" s="65"/>
      <c r="X539" s="66"/>
      <c r="Y539" s="67"/>
    </row>
    <row r="540" spans="2:25" x14ac:dyDescent="0.2">
      <c r="B540" s="95">
        <v>606</v>
      </c>
      <c r="C540" s="1447" t="s">
        <v>696</v>
      </c>
      <c r="D540" s="1497"/>
      <c r="E540" s="63"/>
      <c r="F540" s="248"/>
      <c r="G540" s="249"/>
      <c r="H540" s="218">
        <v>115988</v>
      </c>
      <c r="I540" s="64"/>
      <c r="J540" s="63"/>
      <c r="K540" s="63">
        <v>16844</v>
      </c>
      <c r="L540" s="192"/>
      <c r="M540" s="243"/>
      <c r="N540" s="253"/>
      <c r="O540" s="253">
        <v>101771</v>
      </c>
      <c r="P540" s="65"/>
      <c r="Q540" s="253"/>
      <c r="R540" s="218">
        <v>101309</v>
      </c>
      <c r="S540" s="151"/>
      <c r="T540" s="159"/>
      <c r="U540" s="250"/>
      <c r="V540" s="251"/>
      <c r="W540" s="65"/>
      <c r="X540" s="66"/>
      <c r="Y540" s="67"/>
    </row>
    <row r="541" spans="2:25" x14ac:dyDescent="0.2">
      <c r="B541" s="95"/>
      <c r="C541" s="1447"/>
      <c r="D541" s="1497"/>
      <c r="E541" s="63"/>
      <c r="F541" s="248"/>
      <c r="G541" s="249"/>
      <c r="H541" s="77"/>
      <c r="I541" s="64"/>
      <c r="J541" s="63"/>
      <c r="K541" s="63"/>
      <c r="L541" s="192"/>
      <c r="M541" s="243"/>
      <c r="N541" s="63"/>
      <c r="O541" s="63"/>
      <c r="P541" s="65"/>
      <c r="Q541" s="63"/>
      <c r="R541" s="218"/>
      <c r="S541" s="151"/>
      <c r="T541" s="159"/>
      <c r="U541" s="250"/>
      <c r="V541" s="251"/>
      <c r="W541" s="65"/>
      <c r="X541" s="66"/>
      <c r="Y541" s="67"/>
    </row>
    <row r="542" spans="2:25" x14ac:dyDescent="0.2">
      <c r="B542" s="95"/>
      <c r="C542" s="1447"/>
      <c r="D542" s="1497"/>
      <c r="E542" s="63"/>
      <c r="F542" s="248"/>
      <c r="G542" s="249"/>
      <c r="H542" s="77"/>
      <c r="I542" s="64"/>
      <c r="J542" s="63"/>
      <c r="K542" s="63"/>
      <c r="L542" s="192"/>
      <c r="M542" s="243"/>
      <c r="N542" s="63"/>
      <c r="O542" s="63"/>
      <c r="P542" s="65"/>
      <c r="Q542" s="63"/>
      <c r="R542" s="218"/>
      <c r="S542" s="151"/>
      <c r="T542" s="159"/>
      <c r="U542" s="250"/>
      <c r="V542" s="251"/>
      <c r="W542" s="65"/>
      <c r="X542" s="66"/>
      <c r="Y542" s="67"/>
    </row>
    <row r="543" spans="2:25" x14ac:dyDescent="0.2">
      <c r="B543" s="95"/>
      <c r="C543" s="1447"/>
      <c r="D543" s="1497"/>
      <c r="E543" s="63"/>
      <c r="F543" s="248"/>
      <c r="G543" s="249"/>
      <c r="H543" s="77"/>
      <c r="I543" s="64"/>
      <c r="J543" s="63"/>
      <c r="K543" s="63"/>
      <c r="L543" s="192"/>
      <c r="M543" s="243"/>
      <c r="N543" s="63"/>
      <c r="O543" s="63"/>
      <c r="P543" s="65"/>
      <c r="Q543" s="63"/>
      <c r="R543" s="218"/>
      <c r="S543" s="151"/>
      <c r="T543" s="159"/>
      <c r="U543" s="250"/>
      <c r="V543" s="251"/>
      <c r="W543" s="65"/>
      <c r="X543" s="66"/>
      <c r="Y543" s="67"/>
    </row>
    <row r="544" spans="2:25" x14ac:dyDescent="0.2">
      <c r="B544" s="155"/>
      <c r="C544" s="1622" t="s">
        <v>565</v>
      </c>
      <c r="D544" s="1623"/>
      <c r="E544" s="156"/>
      <c r="F544" s="158"/>
      <c r="G544" s="156"/>
      <c r="H544" s="219">
        <f>SUM(H523:H543)</f>
        <v>121830</v>
      </c>
      <c r="I544" s="157"/>
      <c r="J544" s="157"/>
      <c r="K544" s="778">
        <f>SUM(K523:K543)</f>
        <v>24734</v>
      </c>
      <c r="L544" s="1499"/>
      <c r="M544" s="1500"/>
      <c r="N544" s="157"/>
      <c r="O544" s="778">
        <f>SUM(O523:O543)</f>
        <v>127085</v>
      </c>
      <c r="P544" s="157"/>
      <c r="Q544" s="157"/>
      <c r="R544" s="219">
        <f>SUM(R523:R543)</f>
        <v>125464</v>
      </c>
      <c r="S544" s="157"/>
      <c r="T544" s="157"/>
      <c r="U544" s="1620"/>
      <c r="V544" s="1621"/>
      <c r="W544" s="157"/>
      <c r="X544" s="157"/>
      <c r="Y544" s="67"/>
    </row>
    <row r="545" spans="2:25" x14ac:dyDescent="0.2">
      <c r="B545" s="1458"/>
      <c r="C545" s="1459"/>
      <c r="D545" s="1460"/>
      <c r="E545" s="1469" t="s">
        <v>502</v>
      </c>
      <c r="F545" s="1471" t="s">
        <v>1104</v>
      </c>
      <c r="G545" s="1472"/>
      <c r="H545" s="1473"/>
      <c r="I545" s="68" t="s">
        <v>503</v>
      </c>
      <c r="J545" s="1442" t="s">
        <v>502</v>
      </c>
      <c r="K545" s="1471" t="s">
        <v>628</v>
      </c>
      <c r="L545" s="1472"/>
      <c r="M545" s="1473"/>
    </row>
    <row r="546" spans="2:25" ht="8.25" customHeight="1" x14ac:dyDescent="0.2">
      <c r="B546" s="1513" t="s">
        <v>504</v>
      </c>
      <c r="C546" s="1514"/>
      <c r="D546" s="1515"/>
      <c r="E546" s="1470"/>
      <c r="F546" s="1474"/>
      <c r="G546" s="1475"/>
      <c r="H546" s="1476"/>
      <c r="I546" s="1512" t="s">
        <v>505</v>
      </c>
      <c r="J546" s="1443"/>
      <c r="K546" s="1474"/>
      <c r="L546" s="1475"/>
      <c r="M546" s="1476"/>
    </row>
    <row r="547" spans="2:25" x14ac:dyDescent="0.2">
      <c r="B547" s="1513"/>
      <c r="C547" s="1514"/>
      <c r="D547" s="1515"/>
      <c r="E547" s="1469" t="s">
        <v>506</v>
      </c>
      <c r="F547" s="1501"/>
      <c r="G547" s="1472"/>
      <c r="H547" s="1473"/>
      <c r="I547" s="1512"/>
      <c r="J547" s="1442" t="s">
        <v>506</v>
      </c>
      <c r="K547" s="1501"/>
      <c r="L547" s="1472"/>
      <c r="M547" s="1473"/>
    </row>
    <row r="548" spans="2:25" ht="2.25" customHeight="1" x14ac:dyDescent="0.2">
      <c r="B548" s="1504" t="s">
        <v>507</v>
      </c>
      <c r="C548" s="1505"/>
      <c r="D548" s="1506"/>
      <c r="E548" s="1470"/>
      <c r="F548" s="1474"/>
      <c r="G548" s="1475"/>
      <c r="H548" s="1476"/>
      <c r="I548" s="1494" t="s">
        <v>508</v>
      </c>
      <c r="J548" s="1443"/>
      <c r="K548" s="1474"/>
      <c r="L548" s="1475"/>
      <c r="M548" s="1476"/>
    </row>
    <row r="549" spans="2:25" x14ac:dyDescent="0.2">
      <c r="B549" s="1504"/>
      <c r="C549" s="1505"/>
      <c r="D549" s="1506"/>
      <c r="E549" s="1469" t="s">
        <v>509</v>
      </c>
      <c r="F549" s="1482"/>
      <c r="G549" s="1483"/>
      <c r="H549" s="1484"/>
      <c r="I549" s="1494"/>
      <c r="J549" s="1442" t="s">
        <v>509</v>
      </c>
      <c r="K549" s="1482"/>
      <c r="L549" s="1483"/>
      <c r="M549" s="1484"/>
    </row>
    <row r="550" spans="2:25" ht="3" customHeight="1" x14ac:dyDescent="0.2">
      <c r="B550" s="1461"/>
      <c r="C550" s="1462"/>
      <c r="D550" s="1463"/>
      <c r="E550" s="1470"/>
      <c r="F550" s="1485"/>
      <c r="G550" s="1486"/>
      <c r="H550" s="1487"/>
      <c r="I550" s="69" t="s">
        <v>510</v>
      </c>
      <c r="J550" s="1443"/>
      <c r="K550" s="1485"/>
      <c r="L550" s="1486"/>
      <c r="M550" s="1487"/>
    </row>
    <row r="554" spans="2:25" ht="16.5" x14ac:dyDescent="0.2">
      <c r="B554" s="27" t="s">
        <v>472</v>
      </c>
      <c r="C554" s="1464" t="s">
        <v>611</v>
      </c>
      <c r="D554" s="1465"/>
      <c r="E554" s="58" t="s">
        <v>473</v>
      </c>
      <c r="F554" s="1477" t="s">
        <v>474</v>
      </c>
      <c r="G554" s="1478"/>
    </row>
    <row r="555" spans="2:25" x14ac:dyDescent="0.2">
      <c r="B555" s="1334"/>
      <c r="C555" s="1335"/>
      <c r="D555" s="1335"/>
      <c r="E555" s="1335"/>
      <c r="F555" s="1335"/>
      <c r="G555" s="1335"/>
    </row>
    <row r="556" spans="2:25" ht="16.5" x14ac:dyDescent="0.2">
      <c r="B556" s="58" t="s">
        <v>475</v>
      </c>
      <c r="C556" s="1479"/>
      <c r="D556" s="1465"/>
      <c r="E556" s="28" t="s">
        <v>476</v>
      </c>
      <c r="F556" s="1477" t="s">
        <v>474</v>
      </c>
      <c r="G556" s="1478"/>
    </row>
    <row r="557" spans="2:25" x14ac:dyDescent="0.2">
      <c r="B557" s="39"/>
      <c r="C557" s="1561" t="s">
        <v>477</v>
      </c>
      <c r="D557" s="1562"/>
      <c r="E557" s="39"/>
      <c r="F557" s="1334"/>
      <c r="G557" s="1336"/>
      <c r="H557" s="39"/>
      <c r="I557" s="59" t="s">
        <v>478</v>
      </c>
      <c r="J557" s="39"/>
      <c r="K557" s="39"/>
      <c r="L557" s="1490" t="s">
        <v>479</v>
      </c>
      <c r="M557" s="1491"/>
      <c r="N557" s="39"/>
      <c r="O557" s="39"/>
      <c r="P557" s="59" t="s">
        <v>480</v>
      </c>
      <c r="Q557" s="39"/>
      <c r="R557" s="39"/>
      <c r="S557" s="1490" t="s">
        <v>481</v>
      </c>
      <c r="T557" s="1491"/>
      <c r="U557" s="1540" t="s">
        <v>482</v>
      </c>
      <c r="V557" s="1541"/>
      <c r="W557" s="1541"/>
      <c r="X557" s="1542"/>
    </row>
    <row r="558" spans="2:25" ht="99" x14ac:dyDescent="0.2">
      <c r="B558" s="61" t="s">
        <v>484</v>
      </c>
      <c r="C558" s="1534" t="s">
        <v>485</v>
      </c>
      <c r="D558" s="1535"/>
      <c r="E558" s="60" t="s">
        <v>486</v>
      </c>
      <c r="F558" s="1490" t="s">
        <v>487</v>
      </c>
      <c r="G558" s="1491"/>
      <c r="H558" s="28" t="s">
        <v>488</v>
      </c>
      <c r="I558" s="61" t="s">
        <v>489</v>
      </c>
      <c r="J558" s="59" t="s">
        <v>490</v>
      </c>
      <c r="K558" s="28" t="s">
        <v>491</v>
      </c>
      <c r="L558" s="1490" t="s">
        <v>492</v>
      </c>
      <c r="M558" s="1491"/>
      <c r="N558" s="28" t="s">
        <v>493</v>
      </c>
      <c r="O558" s="28" t="s">
        <v>494</v>
      </c>
      <c r="P558" s="28" t="s">
        <v>495</v>
      </c>
      <c r="Q558" s="59" t="s">
        <v>496</v>
      </c>
      <c r="R558" s="59" t="s">
        <v>497</v>
      </c>
      <c r="S558" s="1320" t="s">
        <v>498</v>
      </c>
      <c r="T558" s="1322"/>
      <c r="U558" s="1536" t="s">
        <v>499</v>
      </c>
      <c r="V558" s="1537"/>
      <c r="W558" s="62" t="s">
        <v>500</v>
      </c>
      <c r="X558" s="62" t="s">
        <v>501</v>
      </c>
    </row>
    <row r="559" spans="2:25" ht="14.25" customHeight="1" x14ac:dyDescent="0.2">
      <c r="B559" s="95">
        <v>600</v>
      </c>
      <c r="C559" s="1495" t="s">
        <v>570</v>
      </c>
      <c r="D559" s="1496"/>
      <c r="E559" s="123" t="s">
        <v>569</v>
      </c>
      <c r="F559" s="254">
        <v>27</v>
      </c>
      <c r="G559" s="255"/>
      <c r="H559" s="1012">
        <f>'Table 7'!D548</f>
        <v>15626</v>
      </c>
      <c r="I559" s="713">
        <f>H559/F559</f>
        <v>578.74074074074076</v>
      </c>
      <c r="J559" s="253">
        <v>34</v>
      </c>
      <c r="K559" s="253">
        <f>'Table 7'!G548</f>
        <v>18524</v>
      </c>
      <c r="L559" s="702">
        <f>K559/J559</f>
        <v>544.82352941176475</v>
      </c>
      <c r="M559" s="243"/>
      <c r="N559" s="253">
        <v>34</v>
      </c>
      <c r="O559" s="253">
        <f>'Table 7'!H548</f>
        <v>18524</v>
      </c>
      <c r="P559" s="704">
        <f>O559/N559</f>
        <v>544.82352941176475</v>
      </c>
      <c r="Q559" s="253">
        <v>32</v>
      </c>
      <c r="R559" s="257">
        <f>'Table 7'!J548</f>
        <v>18491</v>
      </c>
      <c r="S559" s="1492">
        <f>R559/Q559</f>
        <v>577.84375</v>
      </c>
      <c r="T559" s="1493"/>
      <c r="U559" s="250"/>
      <c r="V559" s="251"/>
      <c r="W559" s="65"/>
      <c r="X559" s="66"/>
      <c r="Y559" s="67"/>
    </row>
    <row r="560" spans="2:25" ht="12.75" customHeight="1" x14ac:dyDescent="0.2">
      <c r="B560" s="95">
        <v>601</v>
      </c>
      <c r="C560" s="1456" t="s">
        <v>564</v>
      </c>
      <c r="D560" s="1520"/>
      <c r="E560" s="123" t="s">
        <v>569</v>
      </c>
      <c r="F560" s="951">
        <v>27</v>
      </c>
      <c r="G560" s="255"/>
      <c r="H560" s="1013">
        <f>'Table 7'!D549</f>
        <v>2615</v>
      </c>
      <c r="I560" s="713">
        <f t="shared" ref="I560:I569" si="71">H560/F560</f>
        <v>96.851851851851848</v>
      </c>
      <c r="J560" s="253">
        <v>34</v>
      </c>
      <c r="K560" s="253">
        <f>'Table 7'!G549</f>
        <v>3100</v>
      </c>
      <c r="L560" s="702">
        <f t="shared" ref="L560:L571" si="72">K560/J560</f>
        <v>91.17647058823529</v>
      </c>
      <c r="M560" s="243"/>
      <c r="N560" s="253">
        <v>34</v>
      </c>
      <c r="O560" s="253">
        <f>'Table 7'!H549</f>
        <v>3100</v>
      </c>
      <c r="P560" s="704">
        <f t="shared" ref="P560:P570" si="73">O560/N560</f>
        <v>91.17647058823529</v>
      </c>
      <c r="Q560" s="253">
        <v>32</v>
      </c>
      <c r="R560" s="1205">
        <f>'Table 7'!J549</f>
        <v>3097</v>
      </c>
      <c r="S560" s="1492">
        <f>R560/Q560</f>
        <v>96.78125</v>
      </c>
      <c r="T560" s="1493"/>
      <c r="U560" s="250"/>
      <c r="V560" s="251"/>
      <c r="W560" s="65"/>
      <c r="X560" s="66"/>
      <c r="Y560" s="67"/>
    </row>
    <row r="561" spans="2:25" ht="15" customHeight="1" x14ac:dyDescent="0.2">
      <c r="B561" s="95">
        <v>6020200</v>
      </c>
      <c r="C561" s="1447" t="s">
        <v>728</v>
      </c>
      <c r="D561" s="1497"/>
      <c r="E561" s="123"/>
      <c r="F561" s="951">
        <v>27</v>
      </c>
      <c r="G561" s="270"/>
      <c r="H561" s="316">
        <v>600</v>
      </c>
      <c r="I561" s="947">
        <f t="shared" si="71"/>
        <v>22.222222222222221</v>
      </c>
      <c r="J561" s="253">
        <v>34</v>
      </c>
      <c r="K561" s="253">
        <v>400</v>
      </c>
      <c r="L561" s="702">
        <f t="shared" si="72"/>
        <v>11.764705882352942</v>
      </c>
      <c r="M561" s="404"/>
      <c r="N561" s="253">
        <v>34</v>
      </c>
      <c r="O561" s="253">
        <v>400</v>
      </c>
      <c r="P561" s="704">
        <f t="shared" si="73"/>
        <v>11.764705882352942</v>
      </c>
      <c r="Q561" s="253">
        <v>32</v>
      </c>
      <c r="R561" s="316">
        <v>400</v>
      </c>
      <c r="S561" s="1498">
        <f t="shared" ref="S561:S566" si="74">R561/Q561</f>
        <v>12.5</v>
      </c>
      <c r="T561" s="1493"/>
      <c r="U561" s="405"/>
      <c r="V561" s="406"/>
      <c r="W561" s="65"/>
      <c r="X561" s="66"/>
      <c r="Y561" s="67"/>
    </row>
    <row r="562" spans="2:25" ht="15" customHeight="1" x14ac:dyDescent="0.2">
      <c r="B562" s="95">
        <v>6021001</v>
      </c>
      <c r="C562" s="1447" t="s">
        <v>1008</v>
      </c>
      <c r="D562" s="1497"/>
      <c r="E562" s="123"/>
      <c r="F562" s="951">
        <v>27</v>
      </c>
      <c r="G562" s="270"/>
      <c r="H562" s="316"/>
      <c r="I562" s="947">
        <f t="shared" si="71"/>
        <v>0</v>
      </c>
      <c r="J562" s="253">
        <v>34</v>
      </c>
      <c r="K562" s="253"/>
      <c r="L562" s="702">
        <f t="shared" si="72"/>
        <v>0</v>
      </c>
      <c r="M562" s="842"/>
      <c r="N562" s="253">
        <v>34</v>
      </c>
      <c r="O562" s="253"/>
      <c r="P562" s="704">
        <f t="shared" si="73"/>
        <v>0</v>
      </c>
      <c r="Q562" s="253">
        <v>32</v>
      </c>
      <c r="R562" s="316"/>
      <c r="S562" s="1498">
        <f t="shared" ref="S562" si="75">R562/Q562</f>
        <v>0</v>
      </c>
      <c r="T562" s="1493"/>
      <c r="U562" s="840"/>
      <c r="V562" s="841"/>
      <c r="W562" s="65"/>
      <c r="X562" s="66"/>
      <c r="Y562" s="67"/>
    </row>
    <row r="563" spans="2:25" ht="15" customHeight="1" x14ac:dyDescent="0.2">
      <c r="B563" s="95">
        <v>6022001</v>
      </c>
      <c r="C563" s="1447" t="s">
        <v>554</v>
      </c>
      <c r="D563" s="1497"/>
      <c r="E563" s="123"/>
      <c r="F563" s="1189">
        <v>27</v>
      </c>
      <c r="G563" s="270"/>
      <c r="H563" s="316"/>
      <c r="I563" s="947"/>
      <c r="J563" s="253">
        <v>34</v>
      </c>
      <c r="K563" s="253"/>
      <c r="L563" s="946">
        <f t="shared" si="72"/>
        <v>0</v>
      </c>
      <c r="M563" s="1188"/>
      <c r="N563" s="253">
        <v>34</v>
      </c>
      <c r="O563" s="253">
        <v>400</v>
      </c>
      <c r="P563" s="704">
        <f t="shared" si="73"/>
        <v>11.764705882352942</v>
      </c>
      <c r="Q563" s="253">
        <v>32</v>
      </c>
      <c r="R563" s="316">
        <v>388</v>
      </c>
      <c r="S563" s="1498">
        <f t="shared" ref="S563" si="76">R563/Q563</f>
        <v>12.125</v>
      </c>
      <c r="T563" s="1493"/>
      <c r="U563" s="1190"/>
      <c r="V563" s="1191"/>
      <c r="W563" s="65"/>
      <c r="X563" s="66"/>
      <c r="Y563" s="67"/>
    </row>
    <row r="564" spans="2:25" x14ac:dyDescent="0.2">
      <c r="B564" s="95">
        <v>6022009</v>
      </c>
      <c r="C564" s="1447" t="s">
        <v>674</v>
      </c>
      <c r="D564" s="1497"/>
      <c r="E564" s="63"/>
      <c r="F564" s="951">
        <v>27</v>
      </c>
      <c r="G564" s="249"/>
      <c r="H564" s="746">
        <v>2140</v>
      </c>
      <c r="I564" s="713">
        <f t="shared" si="71"/>
        <v>79.259259259259252</v>
      </c>
      <c r="J564" s="253">
        <v>34</v>
      </c>
      <c r="K564" s="253">
        <v>2500</v>
      </c>
      <c r="L564" s="702">
        <f t="shared" si="72"/>
        <v>73.529411764705884</v>
      </c>
      <c r="M564" s="243"/>
      <c r="N564" s="253">
        <v>34</v>
      </c>
      <c r="O564" s="253">
        <v>2700</v>
      </c>
      <c r="P564" s="704">
        <f t="shared" si="73"/>
        <v>79.411764705882348</v>
      </c>
      <c r="Q564" s="253">
        <v>32</v>
      </c>
      <c r="R564" s="1216">
        <v>2332</v>
      </c>
      <c r="S564" s="1492">
        <f t="shared" si="74"/>
        <v>72.875</v>
      </c>
      <c r="T564" s="1493"/>
      <c r="U564" s="250"/>
      <c r="V564" s="251"/>
      <c r="W564" s="65"/>
      <c r="X564" s="66"/>
      <c r="Y564" s="67"/>
    </row>
    <row r="565" spans="2:25" x14ac:dyDescent="0.2">
      <c r="B565" s="95">
        <v>6022099</v>
      </c>
      <c r="C565" s="1447" t="s">
        <v>558</v>
      </c>
      <c r="D565" s="1497"/>
      <c r="E565" s="63"/>
      <c r="F565" s="951">
        <v>27</v>
      </c>
      <c r="G565" s="958"/>
      <c r="H565" s="746"/>
      <c r="I565" s="713">
        <f t="shared" si="71"/>
        <v>0</v>
      </c>
      <c r="J565" s="253">
        <v>34</v>
      </c>
      <c r="K565" s="253">
        <v>80</v>
      </c>
      <c r="L565" s="946">
        <f t="shared" si="72"/>
        <v>2.3529411764705883</v>
      </c>
      <c r="M565" s="950"/>
      <c r="N565" s="253">
        <v>34</v>
      </c>
      <c r="O565" s="253"/>
      <c r="P565" s="704">
        <f t="shared" si="73"/>
        <v>0</v>
      </c>
      <c r="Q565" s="253">
        <v>32</v>
      </c>
      <c r="R565" s="1216"/>
      <c r="S565" s="1492">
        <f t="shared" ref="S565" si="77">R565/Q565</f>
        <v>0</v>
      </c>
      <c r="T565" s="1493"/>
      <c r="U565" s="953"/>
      <c r="V565" s="954"/>
      <c r="W565" s="65"/>
      <c r="X565" s="66"/>
      <c r="Y565" s="67"/>
    </row>
    <row r="566" spans="2:25" x14ac:dyDescent="0.2">
      <c r="B566" s="95">
        <v>6023100</v>
      </c>
      <c r="C566" s="1447" t="s">
        <v>656</v>
      </c>
      <c r="D566" s="1497"/>
      <c r="E566" s="63"/>
      <c r="F566" s="951">
        <v>27</v>
      </c>
      <c r="G566" s="249"/>
      <c r="H566" s="746">
        <v>3372</v>
      </c>
      <c r="I566" s="713">
        <f t="shared" si="71"/>
        <v>124.88888888888889</v>
      </c>
      <c r="J566" s="253">
        <v>34</v>
      </c>
      <c r="K566" s="253">
        <v>3100</v>
      </c>
      <c r="L566" s="702">
        <f t="shared" si="72"/>
        <v>91.17647058823529</v>
      </c>
      <c r="M566" s="243"/>
      <c r="N566" s="253">
        <v>34</v>
      </c>
      <c r="O566" s="253">
        <v>5700</v>
      </c>
      <c r="P566" s="704">
        <f t="shared" si="73"/>
        <v>167.64705882352942</v>
      </c>
      <c r="Q566" s="253">
        <v>32</v>
      </c>
      <c r="R566" s="1216">
        <v>5700</v>
      </c>
      <c r="S566" s="1492">
        <f t="shared" si="74"/>
        <v>178.125</v>
      </c>
      <c r="T566" s="1493"/>
      <c r="U566" s="250"/>
      <c r="V566" s="251"/>
      <c r="W566" s="65"/>
      <c r="X566" s="66"/>
      <c r="Y566" s="67"/>
    </row>
    <row r="567" spans="2:25" x14ac:dyDescent="0.2">
      <c r="B567" s="95">
        <v>6023200</v>
      </c>
      <c r="C567" s="1447" t="s">
        <v>675</v>
      </c>
      <c r="D567" s="1497"/>
      <c r="E567" s="63"/>
      <c r="F567" s="951">
        <v>27</v>
      </c>
      <c r="G567" s="249"/>
      <c r="H567" s="746">
        <v>400</v>
      </c>
      <c r="I567" s="713">
        <f t="shared" si="71"/>
        <v>14.814814814814815</v>
      </c>
      <c r="J567" s="253">
        <v>34</v>
      </c>
      <c r="K567" s="253">
        <v>400</v>
      </c>
      <c r="L567" s="702">
        <f t="shared" si="72"/>
        <v>11.764705882352942</v>
      </c>
      <c r="M567" s="243"/>
      <c r="N567" s="253">
        <v>34</v>
      </c>
      <c r="O567" s="253">
        <v>350</v>
      </c>
      <c r="P567" s="704">
        <f t="shared" si="73"/>
        <v>10.294117647058824</v>
      </c>
      <c r="Q567" s="253">
        <v>32</v>
      </c>
      <c r="R567" s="746">
        <v>331</v>
      </c>
      <c r="S567" s="1492">
        <f t="shared" ref="S567:S569" si="78">R567/Q567</f>
        <v>10.34375</v>
      </c>
      <c r="T567" s="1493"/>
      <c r="U567" s="250"/>
      <c r="V567" s="251"/>
      <c r="W567" s="65"/>
      <c r="X567" s="66"/>
      <c r="Y567" s="67"/>
    </row>
    <row r="568" spans="2:25" x14ac:dyDescent="0.2">
      <c r="B568" s="95">
        <v>6023300</v>
      </c>
      <c r="C568" s="1447" t="s">
        <v>683</v>
      </c>
      <c r="D568" s="1497"/>
      <c r="E568" s="63"/>
      <c r="F568" s="951">
        <v>27</v>
      </c>
      <c r="G568" s="249"/>
      <c r="H568" s="746">
        <v>143</v>
      </c>
      <c r="I568" s="713">
        <f t="shared" si="71"/>
        <v>5.2962962962962967</v>
      </c>
      <c r="J568" s="253">
        <v>34</v>
      </c>
      <c r="K568" s="253">
        <v>120</v>
      </c>
      <c r="L568" s="702">
        <f t="shared" si="72"/>
        <v>3.5294117647058822</v>
      </c>
      <c r="M568" s="243"/>
      <c r="N568" s="253">
        <v>34</v>
      </c>
      <c r="O568" s="253">
        <v>150</v>
      </c>
      <c r="P568" s="704">
        <f t="shared" si="73"/>
        <v>4.4117647058823533</v>
      </c>
      <c r="Q568" s="253">
        <v>32</v>
      </c>
      <c r="R568" s="746">
        <v>129</v>
      </c>
      <c r="S568" s="1492">
        <f t="shared" si="78"/>
        <v>4.03125</v>
      </c>
      <c r="T568" s="1493"/>
      <c r="U568" s="250"/>
      <c r="V568" s="251"/>
      <c r="W568" s="65"/>
      <c r="X568" s="66"/>
      <c r="Y568" s="67"/>
    </row>
    <row r="569" spans="2:25" x14ac:dyDescent="0.2">
      <c r="B569" s="95">
        <v>6025600</v>
      </c>
      <c r="C569" s="1559" t="s">
        <v>684</v>
      </c>
      <c r="D569" s="1602"/>
      <c r="E569" s="63"/>
      <c r="F569" s="951">
        <v>27</v>
      </c>
      <c r="G569" s="249"/>
      <c r="H569" s="746">
        <v>2436</v>
      </c>
      <c r="I569" s="713">
        <f t="shared" si="71"/>
        <v>90.222222222222229</v>
      </c>
      <c r="J569" s="253">
        <v>34</v>
      </c>
      <c r="K569" s="253">
        <v>500</v>
      </c>
      <c r="L569" s="702">
        <f t="shared" si="72"/>
        <v>14.705882352941176</v>
      </c>
      <c r="M569" s="243"/>
      <c r="N569" s="253">
        <v>34</v>
      </c>
      <c r="O569" s="253">
        <v>900</v>
      </c>
      <c r="P569" s="704">
        <f t="shared" si="73"/>
        <v>26.470588235294116</v>
      </c>
      <c r="Q569" s="253">
        <v>32</v>
      </c>
      <c r="R569" s="746">
        <v>900</v>
      </c>
      <c r="S569" s="1492">
        <f t="shared" si="78"/>
        <v>28.125</v>
      </c>
      <c r="T569" s="1493"/>
      <c r="U569" s="250"/>
      <c r="V569" s="251"/>
      <c r="W569" s="65"/>
      <c r="X569" s="66"/>
      <c r="Y569" s="67"/>
    </row>
    <row r="570" spans="2:25" x14ac:dyDescent="0.2">
      <c r="B570" s="95">
        <v>6061041</v>
      </c>
      <c r="C570" s="1447" t="s">
        <v>1006</v>
      </c>
      <c r="D570" s="1497"/>
      <c r="E570" s="63"/>
      <c r="F570" s="248">
        <v>27</v>
      </c>
      <c r="G570" s="249"/>
      <c r="H570" s="218">
        <v>30</v>
      </c>
      <c r="I570" s="64"/>
      <c r="J570" s="253">
        <v>34</v>
      </c>
      <c r="K570" s="63"/>
      <c r="L570" s="702">
        <f t="shared" si="72"/>
        <v>0</v>
      </c>
      <c r="M570" s="243"/>
      <c r="N570" s="253">
        <v>34</v>
      </c>
      <c r="O570" s="253"/>
      <c r="P570" s="65">
        <f t="shared" si="73"/>
        <v>0</v>
      </c>
      <c r="Q570" s="253">
        <v>32</v>
      </c>
      <c r="R570" s="218"/>
      <c r="S570" s="1492">
        <f t="shared" ref="S570" si="79">R570/Q570</f>
        <v>0</v>
      </c>
      <c r="T570" s="1493"/>
      <c r="U570" s="250"/>
      <c r="V570" s="251"/>
      <c r="W570" s="65"/>
      <c r="X570" s="66"/>
      <c r="Y570" s="67"/>
    </row>
    <row r="571" spans="2:25" x14ac:dyDescent="0.2">
      <c r="B571" s="837"/>
      <c r="C571" s="1444"/>
      <c r="D571" s="1445"/>
      <c r="E571" s="63"/>
      <c r="F571" s="248"/>
      <c r="G571" s="249"/>
      <c r="H571" s="218"/>
      <c r="I571" s="64"/>
      <c r="J571" s="253"/>
      <c r="K571" s="63"/>
      <c r="L571" s="702" t="e">
        <f t="shared" si="72"/>
        <v>#DIV/0!</v>
      </c>
      <c r="M571" s="243"/>
      <c r="N571" s="253"/>
      <c r="O571" s="63"/>
      <c r="P571" s="65"/>
      <c r="Q571" s="253"/>
      <c r="R571" s="218"/>
      <c r="S571" s="1492" t="e">
        <f t="shared" ref="S571" si="80">R571/Q571</f>
        <v>#DIV/0!</v>
      </c>
      <c r="T571" s="1493"/>
      <c r="U571" s="250"/>
      <c r="V571" s="251"/>
      <c r="W571" s="65"/>
      <c r="X571" s="66"/>
      <c r="Y571" s="67"/>
    </row>
    <row r="572" spans="2:25" x14ac:dyDescent="0.2">
      <c r="B572" s="95">
        <v>231</v>
      </c>
      <c r="C572" s="1626" t="s">
        <v>1117</v>
      </c>
      <c r="D572" s="1627"/>
      <c r="E572" s="63"/>
      <c r="F572" s="248"/>
      <c r="G572" s="249"/>
      <c r="H572" s="257"/>
      <c r="I572" s="64"/>
      <c r="J572" s="63"/>
      <c r="K572" s="63">
        <v>2000</v>
      </c>
      <c r="L572" s="192"/>
      <c r="M572" s="243"/>
      <c r="N572" s="63"/>
      <c r="O572" s="63"/>
      <c r="P572" s="65"/>
      <c r="Q572" s="253"/>
      <c r="R572" s="218"/>
      <c r="S572" s="151"/>
      <c r="T572" s="159"/>
      <c r="U572" s="250"/>
      <c r="V572" s="251"/>
      <c r="W572" s="65"/>
      <c r="X572" s="66"/>
      <c r="Y572" s="67"/>
    </row>
    <row r="573" spans="2:25" x14ac:dyDescent="0.2">
      <c r="B573" s="95"/>
      <c r="C573" s="1454"/>
      <c r="D573" s="1455"/>
      <c r="E573" s="63"/>
      <c r="F573" s="248"/>
      <c r="G573" s="249"/>
      <c r="H573" s="257"/>
      <c r="I573" s="64"/>
      <c r="J573" s="63"/>
      <c r="K573" s="63"/>
      <c r="L573" s="192"/>
      <c r="M573" s="243"/>
      <c r="N573" s="63"/>
      <c r="O573" s="63"/>
      <c r="P573" s="65"/>
      <c r="Q573" s="253"/>
      <c r="R573" s="218"/>
      <c r="S573" s="151"/>
      <c r="T573" s="159"/>
      <c r="U573" s="250"/>
      <c r="V573" s="251"/>
      <c r="W573" s="65"/>
      <c r="X573" s="66"/>
      <c r="Y573" s="67"/>
    </row>
    <row r="574" spans="2:25" x14ac:dyDescent="0.2">
      <c r="B574" s="95"/>
      <c r="C574" s="1495"/>
      <c r="D574" s="1496"/>
      <c r="E574" s="63"/>
      <c r="F574" s="248"/>
      <c r="G574" s="249"/>
      <c r="H574" s="257"/>
      <c r="I574" s="64"/>
      <c r="J574" s="63"/>
      <c r="K574" s="63"/>
      <c r="L574" s="192"/>
      <c r="M574" s="243"/>
      <c r="N574" s="63"/>
      <c r="O574" s="63"/>
      <c r="P574" s="65"/>
      <c r="Q574" s="63"/>
      <c r="R574" s="218"/>
      <c r="S574" s="151"/>
      <c r="T574" s="159"/>
      <c r="U574" s="250"/>
      <c r="V574" s="251"/>
      <c r="W574" s="65"/>
      <c r="X574" s="66"/>
      <c r="Y574" s="67"/>
    </row>
    <row r="575" spans="2:25" x14ac:dyDescent="0.2">
      <c r="B575" s="155"/>
      <c r="C575" s="1622" t="s">
        <v>565</v>
      </c>
      <c r="D575" s="1623"/>
      <c r="E575" s="156"/>
      <c r="F575" s="158"/>
      <c r="G575" s="156"/>
      <c r="H575" s="747">
        <f>SUM(H559:H574)</f>
        <v>27362</v>
      </c>
      <c r="I575" s="157"/>
      <c r="J575" s="157"/>
      <c r="K575" s="714">
        <f>SUM(K559:K574)</f>
        <v>30724</v>
      </c>
      <c r="L575" s="1499"/>
      <c r="M575" s="1500"/>
      <c r="N575" s="157"/>
      <c r="O575" s="715">
        <f>SUM(O559:O574)</f>
        <v>32224</v>
      </c>
      <c r="P575" s="157"/>
      <c r="Q575" s="157"/>
      <c r="R575" s="219">
        <f>SUM(R559:R574)</f>
        <v>31768</v>
      </c>
      <c r="S575" s="157"/>
      <c r="T575" s="157"/>
      <c r="U575" s="1620"/>
      <c r="V575" s="1621"/>
      <c r="W575" s="157"/>
      <c r="X575" s="157"/>
      <c r="Y575" s="67"/>
    </row>
    <row r="576" spans="2:25" x14ac:dyDescent="0.2">
      <c r="B576" s="1458"/>
      <c r="C576" s="1459"/>
      <c r="D576" s="1460"/>
      <c r="E576" s="1469" t="s">
        <v>502</v>
      </c>
      <c r="F576" s="1471" t="s">
        <v>667</v>
      </c>
      <c r="G576" s="1472"/>
      <c r="H576" s="1473"/>
      <c r="I576" s="68" t="s">
        <v>503</v>
      </c>
      <c r="J576" s="1442" t="s">
        <v>502</v>
      </c>
      <c r="K576" s="1471" t="s">
        <v>628</v>
      </c>
      <c r="L576" s="1472"/>
      <c r="M576" s="1473"/>
    </row>
    <row r="577" spans="2:13" x14ac:dyDescent="0.2">
      <c r="B577" s="1513" t="s">
        <v>504</v>
      </c>
      <c r="C577" s="1514"/>
      <c r="D577" s="1515"/>
      <c r="E577" s="1470"/>
      <c r="F577" s="1474"/>
      <c r="G577" s="1475"/>
      <c r="H577" s="1476"/>
      <c r="I577" s="1512" t="s">
        <v>505</v>
      </c>
      <c r="J577" s="1443"/>
      <c r="K577" s="1474"/>
      <c r="L577" s="1475"/>
      <c r="M577" s="1476"/>
    </row>
    <row r="578" spans="2:13" x14ac:dyDescent="0.2">
      <c r="B578" s="1513"/>
      <c r="C578" s="1514"/>
      <c r="D578" s="1515"/>
      <c r="E578" s="1469" t="s">
        <v>506</v>
      </c>
      <c r="F578" s="1501"/>
      <c r="G578" s="1472"/>
      <c r="H578" s="1473"/>
      <c r="I578" s="1512"/>
      <c r="J578" s="1442" t="s">
        <v>506</v>
      </c>
      <c r="K578" s="1501"/>
      <c r="L578" s="1472"/>
      <c r="M578" s="1473"/>
    </row>
    <row r="579" spans="2:13" x14ac:dyDescent="0.2">
      <c r="B579" s="1504" t="s">
        <v>507</v>
      </c>
      <c r="C579" s="1505"/>
      <c r="D579" s="1506"/>
      <c r="E579" s="1470"/>
      <c r="F579" s="1474"/>
      <c r="G579" s="1475"/>
      <c r="H579" s="1476"/>
      <c r="I579" s="1494" t="s">
        <v>508</v>
      </c>
      <c r="J579" s="1443"/>
      <c r="K579" s="1474"/>
      <c r="L579" s="1475"/>
      <c r="M579" s="1476"/>
    </row>
    <row r="580" spans="2:13" x14ac:dyDescent="0.2">
      <c r="B580" s="1504"/>
      <c r="C580" s="1505"/>
      <c r="D580" s="1506"/>
      <c r="E580" s="1469" t="s">
        <v>509</v>
      </c>
      <c r="F580" s="1482"/>
      <c r="G580" s="1483"/>
      <c r="H580" s="1484"/>
      <c r="I580" s="1494"/>
      <c r="J580" s="1442" t="s">
        <v>509</v>
      </c>
      <c r="K580" s="1482"/>
      <c r="L580" s="1483"/>
      <c r="M580" s="1484"/>
    </row>
    <row r="581" spans="2:13" x14ac:dyDescent="0.2">
      <c r="B581" s="1461"/>
      <c r="C581" s="1462"/>
      <c r="D581" s="1463"/>
      <c r="E581" s="1470"/>
      <c r="F581" s="1485"/>
      <c r="G581" s="1486"/>
      <c r="H581" s="1487"/>
      <c r="I581" s="69" t="s">
        <v>510</v>
      </c>
      <c r="J581" s="1443"/>
      <c r="K581" s="1485"/>
      <c r="L581" s="1486"/>
      <c r="M581" s="1487"/>
    </row>
    <row r="591" spans="2:13" ht="16.5" x14ac:dyDescent="0.2">
      <c r="B591" s="27" t="s">
        <v>472</v>
      </c>
      <c r="C591" s="1464" t="s">
        <v>610</v>
      </c>
      <c r="D591" s="1465"/>
      <c r="E591" s="58" t="s">
        <v>473</v>
      </c>
      <c r="F591" s="1477" t="s">
        <v>474</v>
      </c>
      <c r="G591" s="1478"/>
    </row>
    <row r="592" spans="2:13" x14ac:dyDescent="0.2">
      <c r="B592" s="1334"/>
      <c r="C592" s="1335"/>
      <c r="D592" s="1335"/>
      <c r="E592" s="1335"/>
      <c r="F592" s="1335"/>
      <c r="G592" s="1335"/>
    </row>
    <row r="593" spans="2:25" ht="16.5" x14ac:dyDescent="0.2">
      <c r="B593" s="58" t="s">
        <v>475</v>
      </c>
      <c r="C593" s="1479"/>
      <c r="D593" s="1465"/>
      <c r="E593" s="28" t="s">
        <v>476</v>
      </c>
      <c r="F593" s="1477" t="s">
        <v>474</v>
      </c>
      <c r="G593" s="1478"/>
    </row>
    <row r="594" spans="2:25" x14ac:dyDescent="0.2">
      <c r="B594" s="39"/>
      <c r="C594" s="1561" t="s">
        <v>477</v>
      </c>
      <c r="D594" s="1562"/>
      <c r="E594" s="39"/>
      <c r="F594" s="1334"/>
      <c r="G594" s="1336"/>
      <c r="H594" s="39"/>
      <c r="I594" s="59" t="s">
        <v>478</v>
      </c>
      <c r="J594" s="39"/>
      <c r="K594" s="39"/>
      <c r="L594" s="1490" t="s">
        <v>479</v>
      </c>
      <c r="M594" s="1491"/>
      <c r="N594" s="39"/>
      <c r="O594" s="39"/>
      <c r="P594" s="59" t="s">
        <v>480</v>
      </c>
      <c r="Q594" s="39"/>
      <c r="R594" s="39"/>
      <c r="S594" s="1490" t="s">
        <v>481</v>
      </c>
      <c r="T594" s="1491"/>
      <c r="U594" s="1540" t="s">
        <v>482</v>
      </c>
      <c r="V594" s="1541"/>
      <c r="W594" s="1541"/>
      <c r="X594" s="1542"/>
    </row>
    <row r="595" spans="2:25" ht="99" x14ac:dyDescent="0.2">
      <c r="B595" s="61" t="s">
        <v>484</v>
      </c>
      <c r="C595" s="1534" t="s">
        <v>485</v>
      </c>
      <c r="D595" s="1535"/>
      <c r="E595" s="60" t="s">
        <v>486</v>
      </c>
      <c r="F595" s="1490" t="s">
        <v>487</v>
      </c>
      <c r="G595" s="1491"/>
      <c r="H595" s="28" t="s">
        <v>488</v>
      </c>
      <c r="I595" s="61" t="s">
        <v>489</v>
      </c>
      <c r="J595" s="59" t="s">
        <v>490</v>
      </c>
      <c r="K595" s="28" t="s">
        <v>491</v>
      </c>
      <c r="L595" s="1490" t="s">
        <v>492</v>
      </c>
      <c r="M595" s="1491"/>
      <c r="N595" s="28" t="s">
        <v>493</v>
      </c>
      <c r="O595" s="28" t="s">
        <v>494</v>
      </c>
      <c r="P595" s="28" t="s">
        <v>495</v>
      </c>
      <c r="Q595" s="59" t="s">
        <v>496</v>
      </c>
      <c r="R595" s="59" t="s">
        <v>497</v>
      </c>
      <c r="S595" s="1320" t="s">
        <v>498</v>
      </c>
      <c r="T595" s="1322"/>
      <c r="U595" s="1536" t="s">
        <v>499</v>
      </c>
      <c r="V595" s="1537"/>
      <c r="W595" s="62" t="s">
        <v>500</v>
      </c>
      <c r="X595" s="62" t="s">
        <v>501</v>
      </c>
    </row>
    <row r="596" spans="2:25" ht="15" customHeight="1" x14ac:dyDescent="0.2">
      <c r="B596" s="95">
        <v>600</v>
      </c>
      <c r="C596" s="1495" t="s">
        <v>570</v>
      </c>
      <c r="D596" s="1496"/>
      <c r="E596" s="123" t="s">
        <v>569</v>
      </c>
      <c r="F596" s="254">
        <v>5</v>
      </c>
      <c r="G596" s="255"/>
      <c r="H596" s="257">
        <f>'Table 7'!D604</f>
        <v>2892</v>
      </c>
      <c r="I596" s="713">
        <f>H596/F596</f>
        <v>578.4</v>
      </c>
      <c r="J596" s="253">
        <v>9</v>
      </c>
      <c r="K596" s="253">
        <f>'Table 7'!E604</f>
        <v>4740</v>
      </c>
      <c r="L596" s="702">
        <f>K596/J596</f>
        <v>526.66666666666663</v>
      </c>
      <c r="M596" s="243"/>
      <c r="N596" s="253">
        <v>9</v>
      </c>
      <c r="O596" s="253">
        <f>'Table 7'!H604</f>
        <v>4740</v>
      </c>
      <c r="P596" s="704">
        <f>O596/N596</f>
        <v>526.66666666666663</v>
      </c>
      <c r="Q596" s="253">
        <v>6</v>
      </c>
      <c r="R596" s="257">
        <f>'Table 7'!J604</f>
        <v>3890</v>
      </c>
      <c r="S596" s="1492">
        <f>R596/Q596</f>
        <v>648.33333333333337</v>
      </c>
      <c r="T596" s="1493"/>
      <c r="U596" s="250"/>
      <c r="V596" s="251"/>
      <c r="W596" s="65"/>
      <c r="X596" s="66"/>
      <c r="Y596" s="67"/>
    </row>
    <row r="597" spans="2:25" ht="13.5" customHeight="1" x14ac:dyDescent="0.2">
      <c r="B597" s="95">
        <v>601</v>
      </c>
      <c r="C597" s="1456" t="s">
        <v>658</v>
      </c>
      <c r="D597" s="1520"/>
      <c r="E597" s="123" t="s">
        <v>569</v>
      </c>
      <c r="F597" s="1119">
        <v>5</v>
      </c>
      <c r="G597" s="255"/>
      <c r="H597" s="257">
        <f>'Table 7'!D605</f>
        <v>550</v>
      </c>
      <c r="I597" s="713">
        <f t="shared" ref="I597:I599" si="81">H597/F597</f>
        <v>110</v>
      </c>
      <c r="J597" s="253">
        <v>9</v>
      </c>
      <c r="K597" s="253">
        <f>'Table 7'!G605</f>
        <v>800</v>
      </c>
      <c r="L597" s="702">
        <f t="shared" ref="L597:L601" si="82">K597/J597</f>
        <v>88.888888888888886</v>
      </c>
      <c r="M597" s="243"/>
      <c r="N597" s="253">
        <v>9</v>
      </c>
      <c r="O597" s="253">
        <f>'Table 7'!H605</f>
        <v>800</v>
      </c>
      <c r="P597" s="704">
        <f t="shared" ref="P597:P601" si="83">O597/N597</f>
        <v>88.888888888888886</v>
      </c>
      <c r="Q597" s="253">
        <v>6</v>
      </c>
      <c r="R597" s="257">
        <f>'Table 7'!J605</f>
        <v>650</v>
      </c>
      <c r="S597" s="1492">
        <f>R597/Q597</f>
        <v>108.33333333333333</v>
      </c>
      <c r="T597" s="1493"/>
      <c r="U597" s="250"/>
      <c r="V597" s="251"/>
      <c r="W597" s="65"/>
      <c r="X597" s="66"/>
      <c r="Y597" s="67"/>
    </row>
    <row r="598" spans="2:25" ht="13.5" customHeight="1" x14ac:dyDescent="0.2">
      <c r="B598" s="95">
        <v>6020100</v>
      </c>
      <c r="C598" s="1456" t="s">
        <v>553</v>
      </c>
      <c r="D598" s="1520"/>
      <c r="E598" s="123"/>
      <c r="F598" s="1119">
        <v>5</v>
      </c>
      <c r="G598" s="1059"/>
      <c r="H598" s="666">
        <v>50</v>
      </c>
      <c r="I598" s="713">
        <f t="shared" si="81"/>
        <v>10</v>
      </c>
      <c r="J598" s="253">
        <v>9</v>
      </c>
      <c r="K598" s="253"/>
      <c r="L598" s="946">
        <f t="shared" si="82"/>
        <v>0</v>
      </c>
      <c r="M598" s="1055"/>
      <c r="N598" s="253">
        <v>9</v>
      </c>
      <c r="O598" s="253"/>
      <c r="P598" s="704">
        <f t="shared" si="83"/>
        <v>0</v>
      </c>
      <c r="Q598" s="253">
        <v>6</v>
      </c>
      <c r="R598" s="666"/>
      <c r="S598" s="1492">
        <f>R598/Q598</f>
        <v>0</v>
      </c>
      <c r="T598" s="1493"/>
      <c r="U598" s="1056"/>
      <c r="V598" s="1057"/>
      <c r="W598" s="65"/>
      <c r="X598" s="66"/>
      <c r="Y598" s="67"/>
    </row>
    <row r="599" spans="2:25" ht="13.5" customHeight="1" x14ac:dyDescent="0.2">
      <c r="B599" s="95">
        <v>6024100</v>
      </c>
      <c r="C599" s="1447" t="s">
        <v>678</v>
      </c>
      <c r="D599" s="1497"/>
      <c r="E599" s="123"/>
      <c r="F599" s="1119">
        <v>5</v>
      </c>
      <c r="G599" s="255"/>
      <c r="H599" s="845">
        <v>56</v>
      </c>
      <c r="I599" s="713">
        <f t="shared" si="81"/>
        <v>11.2</v>
      </c>
      <c r="J599" s="253">
        <v>9</v>
      </c>
      <c r="K599" s="253">
        <v>150</v>
      </c>
      <c r="L599" s="702">
        <f t="shared" si="82"/>
        <v>16.666666666666668</v>
      </c>
      <c r="M599" s="243"/>
      <c r="N599" s="253">
        <v>9</v>
      </c>
      <c r="O599" s="253">
        <v>150</v>
      </c>
      <c r="P599" s="704">
        <f t="shared" si="83"/>
        <v>16.666666666666668</v>
      </c>
      <c r="Q599" s="253">
        <v>6</v>
      </c>
      <c r="R599" s="845">
        <v>150</v>
      </c>
      <c r="S599" s="1492">
        <f t="shared" ref="S599:S600" si="84">R599/Q599</f>
        <v>25</v>
      </c>
      <c r="T599" s="1493"/>
      <c r="U599" s="250"/>
      <c r="V599" s="251"/>
      <c r="W599" s="65"/>
      <c r="X599" s="66"/>
      <c r="Y599" s="67"/>
    </row>
    <row r="600" spans="2:25" ht="13.5" customHeight="1" x14ac:dyDescent="0.2">
      <c r="B600" s="95">
        <v>6023100</v>
      </c>
      <c r="C600" s="1447" t="s">
        <v>656</v>
      </c>
      <c r="D600" s="1497"/>
      <c r="E600" s="123"/>
      <c r="F600" s="1119">
        <v>5</v>
      </c>
      <c r="G600" s="836"/>
      <c r="H600" s="845"/>
      <c r="I600" s="713"/>
      <c r="J600" s="253">
        <v>9</v>
      </c>
      <c r="K600" s="253"/>
      <c r="L600" s="702">
        <f t="shared" si="82"/>
        <v>0</v>
      </c>
      <c r="M600" s="842"/>
      <c r="N600" s="253">
        <v>9</v>
      </c>
      <c r="O600" s="253"/>
      <c r="P600" s="704">
        <f t="shared" si="83"/>
        <v>0</v>
      </c>
      <c r="Q600" s="253">
        <v>6</v>
      </c>
      <c r="R600" s="845"/>
      <c r="S600" s="1492">
        <f t="shared" si="84"/>
        <v>0</v>
      </c>
      <c r="T600" s="1493"/>
      <c r="U600" s="840"/>
      <c r="V600" s="841"/>
      <c r="W600" s="65"/>
      <c r="X600" s="66"/>
      <c r="Y600" s="67"/>
    </row>
    <row r="601" spans="2:25" x14ac:dyDescent="0.2">
      <c r="B601" s="837"/>
      <c r="C601" s="1444"/>
      <c r="D601" s="1445"/>
      <c r="E601" s="63"/>
      <c r="F601" s="1119">
        <v>5</v>
      </c>
      <c r="G601" s="843"/>
      <c r="H601" s="845"/>
      <c r="I601" s="64"/>
      <c r="J601" s="63">
        <v>9</v>
      </c>
      <c r="K601" s="63"/>
      <c r="L601" s="702">
        <f t="shared" si="82"/>
        <v>0</v>
      </c>
      <c r="M601" s="842"/>
      <c r="N601" s="63">
        <v>9</v>
      </c>
      <c r="O601" s="63"/>
      <c r="P601" s="704">
        <f t="shared" si="83"/>
        <v>0</v>
      </c>
      <c r="Q601" s="253">
        <v>6</v>
      </c>
      <c r="R601" s="845"/>
      <c r="S601" s="1492">
        <f t="shared" ref="S601" si="85">R601/Q601</f>
        <v>0</v>
      </c>
      <c r="T601" s="1493"/>
      <c r="U601" s="840"/>
      <c r="V601" s="841"/>
      <c r="W601" s="65"/>
      <c r="X601" s="66"/>
      <c r="Y601" s="67"/>
    </row>
    <row r="602" spans="2:25" x14ac:dyDescent="0.2">
      <c r="B602" s="444"/>
      <c r="C602" s="1454"/>
      <c r="D602" s="1455"/>
      <c r="E602" s="63"/>
      <c r="F602" s="248"/>
      <c r="G602" s="249"/>
      <c r="H602" s="845"/>
      <c r="I602" s="64"/>
      <c r="J602" s="63"/>
      <c r="K602" s="63"/>
      <c r="L602" s="192"/>
      <c r="M602" s="243"/>
      <c r="N602" s="63"/>
      <c r="O602" s="63"/>
      <c r="P602" s="65"/>
      <c r="Q602" s="253"/>
      <c r="R602" s="845"/>
      <c r="S602" s="151"/>
      <c r="T602" s="159"/>
      <c r="U602" s="250"/>
      <c r="V602" s="251"/>
      <c r="W602" s="65"/>
      <c r="X602" s="66"/>
      <c r="Y602" s="67"/>
    </row>
    <row r="603" spans="2:25" x14ac:dyDescent="0.2">
      <c r="B603" s="95"/>
      <c r="C603" s="1454"/>
      <c r="D603" s="1455"/>
      <c r="E603" s="63"/>
      <c r="F603" s="248"/>
      <c r="G603" s="249"/>
      <c r="H603" s="257"/>
      <c r="I603" s="64"/>
      <c r="J603" s="63"/>
      <c r="K603" s="63"/>
      <c r="L603" s="192"/>
      <c r="M603" s="243"/>
      <c r="N603" s="63"/>
      <c r="O603" s="63"/>
      <c r="P603" s="65"/>
      <c r="Q603" s="63"/>
      <c r="R603" s="218"/>
      <c r="S603" s="151"/>
      <c r="T603" s="159"/>
      <c r="U603" s="250"/>
      <c r="V603" s="251"/>
      <c r="W603" s="65"/>
      <c r="X603" s="66"/>
      <c r="Y603" s="67"/>
    </row>
    <row r="604" spans="2:25" x14ac:dyDescent="0.2">
      <c r="B604" s="95"/>
      <c r="C604" s="1454"/>
      <c r="D604" s="1455"/>
      <c r="E604" s="63"/>
      <c r="F604" s="248"/>
      <c r="G604" s="249"/>
      <c r="H604" s="77"/>
      <c r="I604" s="64"/>
      <c r="J604" s="63"/>
      <c r="K604" s="63"/>
      <c r="L604" s="192"/>
      <c r="M604" s="243"/>
      <c r="N604" s="63"/>
      <c r="O604" s="63"/>
      <c r="P604" s="65"/>
      <c r="Q604" s="63"/>
      <c r="R604" s="218"/>
      <c r="S604" s="151"/>
      <c r="T604" s="159"/>
      <c r="U604" s="250"/>
      <c r="V604" s="251"/>
      <c r="W604" s="65"/>
      <c r="X604" s="66"/>
      <c r="Y604" s="67"/>
    </row>
    <row r="605" spans="2:25" x14ac:dyDescent="0.2">
      <c r="B605" s="95"/>
      <c r="C605" s="1495"/>
      <c r="D605" s="1496"/>
      <c r="E605" s="63"/>
      <c r="F605" s="248"/>
      <c r="G605" s="249"/>
      <c r="H605" s="77"/>
      <c r="I605" s="64"/>
      <c r="J605" s="63"/>
      <c r="K605" s="63"/>
      <c r="L605" s="192"/>
      <c r="M605" s="243"/>
      <c r="N605" s="63"/>
      <c r="O605" s="63"/>
      <c r="P605" s="65"/>
      <c r="Q605" s="63"/>
      <c r="R605" s="218"/>
      <c r="S605" s="151"/>
      <c r="T605" s="159"/>
      <c r="U605" s="250"/>
      <c r="V605" s="251"/>
      <c r="W605" s="65"/>
      <c r="X605" s="66"/>
      <c r="Y605" s="67"/>
    </row>
    <row r="606" spans="2:25" x14ac:dyDescent="0.2">
      <c r="B606" s="152"/>
      <c r="C606" s="1598" t="s">
        <v>565</v>
      </c>
      <c r="D606" s="1623"/>
      <c r="E606" s="156"/>
      <c r="F606" s="158"/>
      <c r="G606" s="156"/>
      <c r="H606" s="219">
        <f>SUM(H596:H605)</f>
        <v>3548</v>
      </c>
      <c r="I606" s="157"/>
      <c r="J606" s="157"/>
      <c r="K606" s="311">
        <f>SUM(K596:K605)</f>
        <v>5690</v>
      </c>
      <c r="L606" s="1499"/>
      <c r="M606" s="1500"/>
      <c r="N606" s="157"/>
      <c r="O606" s="311">
        <f>SUM(O596:O605)</f>
        <v>5690</v>
      </c>
      <c r="P606" s="157"/>
      <c r="Q606" s="157"/>
      <c r="R606" s="219">
        <f>SUM(R596:R605)</f>
        <v>4690</v>
      </c>
      <c r="S606" s="157"/>
      <c r="T606" s="157"/>
      <c r="U606" s="1620"/>
      <c r="V606" s="1621"/>
      <c r="W606" s="157"/>
      <c r="X606" s="157"/>
      <c r="Y606" s="67"/>
    </row>
    <row r="607" spans="2:25" x14ac:dyDescent="0.2">
      <c r="B607" s="1556"/>
      <c r="C607" s="1459"/>
      <c r="D607" s="1460"/>
      <c r="E607" s="1469" t="s">
        <v>502</v>
      </c>
      <c r="F607" s="1471" t="s">
        <v>714</v>
      </c>
      <c r="G607" s="1472"/>
      <c r="H607" s="1473"/>
      <c r="I607" s="68" t="s">
        <v>503</v>
      </c>
      <c r="J607" s="1442" t="s">
        <v>502</v>
      </c>
      <c r="K607" s="1471" t="s">
        <v>628</v>
      </c>
      <c r="L607" s="1472"/>
      <c r="M607" s="1473"/>
    </row>
    <row r="608" spans="2:25" x14ac:dyDescent="0.2">
      <c r="B608" s="1513" t="s">
        <v>504</v>
      </c>
      <c r="C608" s="1514"/>
      <c r="D608" s="1515"/>
      <c r="E608" s="1470"/>
      <c r="F608" s="1474"/>
      <c r="G608" s="1475"/>
      <c r="H608" s="1476"/>
      <c r="I608" s="1512" t="s">
        <v>505</v>
      </c>
      <c r="J608" s="1443"/>
      <c r="K608" s="1474"/>
      <c r="L608" s="1475"/>
      <c r="M608" s="1476"/>
    </row>
    <row r="609" spans="2:13" x14ac:dyDescent="0.2">
      <c r="B609" s="1513"/>
      <c r="C609" s="1514"/>
      <c r="D609" s="1515"/>
      <c r="E609" s="1469" t="s">
        <v>506</v>
      </c>
      <c r="F609" s="1501"/>
      <c r="G609" s="1472"/>
      <c r="H609" s="1473"/>
      <c r="I609" s="1512"/>
      <c r="J609" s="1442" t="s">
        <v>506</v>
      </c>
      <c r="K609" s="1501"/>
      <c r="L609" s="1472"/>
      <c r="M609" s="1473"/>
    </row>
    <row r="610" spans="2:13" x14ac:dyDescent="0.2">
      <c r="B610" s="1504" t="s">
        <v>507</v>
      </c>
      <c r="C610" s="1505"/>
      <c r="D610" s="1506"/>
      <c r="E610" s="1470"/>
      <c r="F610" s="1474"/>
      <c r="G610" s="1475"/>
      <c r="H610" s="1476"/>
      <c r="I610" s="1494" t="s">
        <v>508</v>
      </c>
      <c r="J610" s="1443"/>
      <c r="K610" s="1474"/>
      <c r="L610" s="1475"/>
      <c r="M610" s="1476"/>
    </row>
    <row r="611" spans="2:13" x14ac:dyDescent="0.2">
      <c r="B611" s="1504"/>
      <c r="C611" s="1505"/>
      <c r="D611" s="1506"/>
      <c r="E611" s="1469" t="s">
        <v>509</v>
      </c>
      <c r="F611" s="1482"/>
      <c r="G611" s="1483"/>
      <c r="H611" s="1484"/>
      <c r="I611" s="1494"/>
      <c r="J611" s="1442" t="s">
        <v>509</v>
      </c>
      <c r="K611" s="1482"/>
      <c r="L611" s="1483"/>
      <c r="M611" s="1484"/>
    </row>
    <row r="612" spans="2:13" x14ac:dyDescent="0.2">
      <c r="B612" s="1461"/>
      <c r="C612" s="1462"/>
      <c r="D612" s="1463"/>
      <c r="E612" s="1470"/>
      <c r="F612" s="1485"/>
      <c r="G612" s="1486"/>
      <c r="H612" s="1487"/>
      <c r="I612" s="69" t="s">
        <v>510</v>
      </c>
      <c r="J612" s="1443"/>
      <c r="K612" s="1485"/>
      <c r="L612" s="1486"/>
      <c r="M612" s="1487"/>
    </row>
    <row r="616" spans="2:13" ht="15.75" customHeight="1" x14ac:dyDescent="0.2"/>
    <row r="622" spans="2:13" ht="16.5" x14ac:dyDescent="0.2">
      <c r="B622" s="27" t="s">
        <v>472</v>
      </c>
      <c r="C622" s="1464" t="s">
        <v>623</v>
      </c>
      <c r="D622" s="1465"/>
      <c r="E622" s="58" t="s">
        <v>473</v>
      </c>
      <c r="F622" s="1477" t="s">
        <v>474</v>
      </c>
      <c r="G622" s="1478"/>
    </row>
    <row r="623" spans="2:13" x14ac:dyDescent="0.2">
      <c r="B623" s="1334"/>
      <c r="C623" s="1335"/>
      <c r="D623" s="1335"/>
      <c r="E623" s="1335"/>
      <c r="F623" s="1335"/>
      <c r="G623" s="1335"/>
    </row>
    <row r="624" spans="2:13" ht="16.5" x14ac:dyDescent="0.2">
      <c r="B624" s="58" t="s">
        <v>475</v>
      </c>
      <c r="C624" s="1479"/>
      <c r="D624" s="1465"/>
      <c r="E624" s="28" t="s">
        <v>476</v>
      </c>
      <c r="F624" s="1477" t="s">
        <v>474</v>
      </c>
      <c r="G624" s="1478"/>
    </row>
    <row r="625" spans="2:25" x14ac:dyDescent="0.2">
      <c r="B625" s="39"/>
      <c r="C625" s="1561" t="s">
        <v>477</v>
      </c>
      <c r="D625" s="1562"/>
      <c r="E625" s="39"/>
      <c r="F625" s="1334"/>
      <c r="G625" s="1336"/>
      <c r="H625" s="39"/>
      <c r="I625" s="59" t="s">
        <v>478</v>
      </c>
      <c r="J625" s="39"/>
      <c r="K625" s="39"/>
      <c r="L625" s="1490" t="s">
        <v>479</v>
      </c>
      <c r="M625" s="1491"/>
      <c r="N625" s="39"/>
      <c r="O625" s="39"/>
      <c r="P625" s="59" t="s">
        <v>480</v>
      </c>
      <c r="Q625" s="39"/>
      <c r="R625" s="39"/>
      <c r="S625" s="1490" t="s">
        <v>481</v>
      </c>
      <c r="T625" s="1491"/>
      <c r="U625" s="1540" t="s">
        <v>482</v>
      </c>
      <c r="V625" s="1541"/>
      <c r="W625" s="1541"/>
      <c r="X625" s="1542"/>
    </row>
    <row r="626" spans="2:25" ht="99" x14ac:dyDescent="0.2">
      <c r="B626" s="61" t="s">
        <v>484</v>
      </c>
      <c r="C626" s="1534" t="s">
        <v>485</v>
      </c>
      <c r="D626" s="1535"/>
      <c r="E626" s="60" t="s">
        <v>486</v>
      </c>
      <c r="F626" s="1490" t="s">
        <v>487</v>
      </c>
      <c r="G626" s="1491"/>
      <c r="H626" s="28" t="s">
        <v>488</v>
      </c>
      <c r="I626" s="61" t="s">
        <v>489</v>
      </c>
      <c r="J626" s="59" t="s">
        <v>490</v>
      </c>
      <c r="K626" s="28" t="s">
        <v>491</v>
      </c>
      <c r="L626" s="1490" t="s">
        <v>492</v>
      </c>
      <c r="M626" s="1491"/>
      <c r="N626" s="28" t="s">
        <v>493</v>
      </c>
      <c r="O626" s="28" t="s">
        <v>494</v>
      </c>
      <c r="P626" s="28" t="s">
        <v>495</v>
      </c>
      <c r="Q626" s="59" t="s">
        <v>496</v>
      </c>
      <c r="R626" s="59" t="s">
        <v>497</v>
      </c>
      <c r="S626" s="1320" t="s">
        <v>498</v>
      </c>
      <c r="T626" s="1322"/>
      <c r="U626" s="1536" t="s">
        <v>499</v>
      </c>
      <c r="V626" s="1537"/>
      <c r="W626" s="62" t="s">
        <v>500</v>
      </c>
      <c r="X626" s="62" t="s">
        <v>501</v>
      </c>
    </row>
    <row r="627" spans="2:25" ht="15.75" customHeight="1" x14ac:dyDescent="0.2">
      <c r="B627" s="95">
        <v>600</v>
      </c>
      <c r="C627" s="1495" t="s">
        <v>570</v>
      </c>
      <c r="D627" s="1496"/>
      <c r="E627" s="123" t="s">
        <v>569</v>
      </c>
      <c r="F627" s="988">
        <v>1</v>
      </c>
      <c r="G627" s="989"/>
      <c r="H627" s="257">
        <f>'Table 7'!D772</f>
        <v>44</v>
      </c>
      <c r="I627" s="710">
        <f>H627/F627</f>
        <v>44</v>
      </c>
      <c r="J627" s="253"/>
      <c r="K627" s="253"/>
      <c r="L627" s="192" t="e">
        <f>K627/J627</f>
        <v>#DIV/0!</v>
      </c>
      <c r="M627" s="243"/>
      <c r="N627" s="253">
        <v>1</v>
      </c>
      <c r="O627" s="257">
        <f>'Table 7'!H772</f>
        <v>0</v>
      </c>
      <c r="P627" s="846">
        <f>O627/N627</f>
        <v>0</v>
      </c>
      <c r="Q627" s="253">
        <v>1</v>
      </c>
      <c r="R627" s="257">
        <f>'Table 7'!J772</f>
        <v>0</v>
      </c>
      <c r="S627" s="267">
        <f>R627/Q627</f>
        <v>0</v>
      </c>
      <c r="T627" s="159"/>
      <c r="U627" s="250"/>
      <c r="V627" s="251"/>
      <c r="W627" s="65"/>
      <c r="X627" s="66"/>
      <c r="Y627" s="67"/>
    </row>
    <row r="628" spans="2:25" ht="14.25" customHeight="1" x14ac:dyDescent="0.2">
      <c r="B628" s="95">
        <v>601</v>
      </c>
      <c r="C628" s="1456" t="s">
        <v>564</v>
      </c>
      <c r="D628" s="1520"/>
      <c r="E628" s="123" t="s">
        <v>569</v>
      </c>
      <c r="F628" s="988">
        <v>1</v>
      </c>
      <c r="G628" s="989"/>
      <c r="H628" s="257">
        <f>'Table 7'!D773</f>
        <v>0</v>
      </c>
      <c r="I628" s="710">
        <f t="shared" ref="I628:I630" si="86">H628/F628</f>
        <v>0</v>
      </c>
      <c r="J628" s="253"/>
      <c r="K628" s="253"/>
      <c r="L628" s="192" t="e">
        <f>K628/J628</f>
        <v>#DIV/0!</v>
      </c>
      <c r="M628" s="243"/>
      <c r="N628" s="253">
        <v>1</v>
      </c>
      <c r="O628" s="1010">
        <f>'Table 7'!H773</f>
        <v>0</v>
      </c>
      <c r="P628" s="846">
        <f t="shared" ref="P628:P630" si="87">O628/N628</f>
        <v>0</v>
      </c>
      <c r="Q628" s="253">
        <v>1</v>
      </c>
      <c r="R628" s="1010">
        <f>'Table 7'!J773</f>
        <v>0</v>
      </c>
      <c r="S628" s="1628">
        <f>R628/Q628</f>
        <v>0</v>
      </c>
      <c r="T628" s="1629"/>
      <c r="U628" s="250"/>
      <c r="V628" s="251"/>
      <c r="W628" s="65"/>
      <c r="X628" s="66"/>
      <c r="Y628" s="67"/>
    </row>
    <row r="629" spans="2:25" x14ac:dyDescent="0.2">
      <c r="B629" s="95">
        <v>6022001</v>
      </c>
      <c r="C629" s="1613" t="s">
        <v>697</v>
      </c>
      <c r="D629" s="1614"/>
      <c r="E629" s="63"/>
      <c r="F629" s="988"/>
      <c r="G629" s="989"/>
      <c r="H629" s="845"/>
      <c r="I629" s="710" t="e">
        <f t="shared" si="86"/>
        <v>#DIV/0!</v>
      </c>
      <c r="J629" s="63"/>
      <c r="K629" s="63"/>
      <c r="L629" s="192"/>
      <c r="M629" s="243"/>
      <c r="N629" s="253"/>
      <c r="O629" s="900"/>
      <c r="P629" s="846" t="e">
        <f t="shared" si="87"/>
        <v>#DIV/0!</v>
      </c>
      <c r="Q629" s="253"/>
      <c r="R629" s="845"/>
      <c r="S629" s="1628" t="e">
        <f t="shared" ref="S629:S630" si="88">R629/Q629</f>
        <v>#DIV/0!</v>
      </c>
      <c r="T629" s="1629"/>
      <c r="U629" s="250"/>
      <c r="V629" s="251"/>
      <c r="W629" s="65"/>
      <c r="X629" s="66"/>
      <c r="Y629" s="67"/>
    </row>
    <row r="630" spans="2:25" x14ac:dyDescent="0.2">
      <c r="B630" s="837"/>
      <c r="C630" s="1444"/>
      <c r="D630" s="1445"/>
      <c r="E630" s="63"/>
      <c r="F630" s="988"/>
      <c r="G630" s="989">
        <v>2</v>
      </c>
      <c r="H630" s="845"/>
      <c r="I630" s="710" t="e">
        <f t="shared" si="86"/>
        <v>#DIV/0!</v>
      </c>
      <c r="J630" s="63"/>
      <c r="K630" s="63"/>
      <c r="L630" s="192"/>
      <c r="M630" s="243"/>
      <c r="N630" s="63"/>
      <c r="O630" s="900"/>
      <c r="P630" s="846" t="e">
        <f t="shared" si="87"/>
        <v>#DIV/0!</v>
      </c>
      <c r="Q630" s="253"/>
      <c r="R630" s="845"/>
      <c r="S630" s="1628" t="e">
        <f t="shared" si="88"/>
        <v>#DIV/0!</v>
      </c>
      <c r="T630" s="1629"/>
      <c r="U630" s="250"/>
      <c r="V630" s="251"/>
      <c r="W630" s="65"/>
      <c r="X630" s="66"/>
      <c r="Y630" s="67"/>
    </row>
    <row r="631" spans="2:25" x14ac:dyDescent="0.2">
      <c r="B631" s="95"/>
      <c r="C631" s="1454"/>
      <c r="D631" s="1455"/>
      <c r="E631" s="63"/>
      <c r="F631" s="248"/>
      <c r="G631" s="249"/>
      <c r="H631" s="77"/>
      <c r="I631" s="64"/>
      <c r="J631" s="63"/>
      <c r="K631" s="63"/>
      <c r="L631" s="192"/>
      <c r="M631" s="243"/>
      <c r="N631" s="63"/>
      <c r="O631" s="253"/>
      <c r="P631" s="65"/>
      <c r="Q631" s="63"/>
      <c r="R631" s="218"/>
      <c r="S631" s="151"/>
      <c r="T631" s="159"/>
      <c r="U631" s="250"/>
      <c r="V631" s="251"/>
      <c r="W631" s="65"/>
      <c r="X631" s="66"/>
      <c r="Y631" s="67"/>
    </row>
    <row r="632" spans="2:25" x14ac:dyDescent="0.2">
      <c r="B632" s="95"/>
      <c r="C632" s="1454"/>
      <c r="D632" s="1455"/>
      <c r="E632" s="63"/>
      <c r="F632" s="248"/>
      <c r="G632" s="249"/>
      <c r="H632" s="77"/>
      <c r="I632" s="64"/>
      <c r="J632" s="63"/>
      <c r="K632" s="63"/>
      <c r="L632" s="192"/>
      <c r="M632" s="243"/>
      <c r="N632" s="63"/>
      <c r="O632" s="63"/>
      <c r="P632" s="65"/>
      <c r="Q632" s="63"/>
      <c r="R632" s="218"/>
      <c r="S632" s="151"/>
      <c r="T632" s="159"/>
      <c r="U632" s="250"/>
      <c r="V632" s="251"/>
      <c r="W632" s="65"/>
      <c r="X632" s="66"/>
      <c r="Y632" s="67"/>
    </row>
    <row r="633" spans="2:25" x14ac:dyDescent="0.2">
      <c r="B633" s="95"/>
      <c r="C633" s="1495"/>
      <c r="D633" s="1496"/>
      <c r="E633" s="63"/>
      <c r="F633" s="248"/>
      <c r="G633" s="249"/>
      <c r="H633" s="77"/>
      <c r="I633" s="64"/>
      <c r="J633" s="63"/>
      <c r="K633" s="63"/>
      <c r="L633" s="192"/>
      <c r="M633" s="243"/>
      <c r="N633" s="63"/>
      <c r="O633" s="63"/>
      <c r="P633" s="65"/>
      <c r="Q633" s="63"/>
      <c r="R633" s="218"/>
      <c r="S633" s="151"/>
      <c r="T633" s="159"/>
      <c r="U633" s="250"/>
      <c r="V633" s="251"/>
      <c r="W633" s="65"/>
      <c r="X633" s="66"/>
      <c r="Y633" s="67"/>
    </row>
    <row r="634" spans="2:25" x14ac:dyDescent="0.2">
      <c r="B634" s="152"/>
      <c r="C634" s="1622" t="s">
        <v>565</v>
      </c>
      <c r="D634" s="1623"/>
      <c r="E634" s="156"/>
      <c r="F634" s="158"/>
      <c r="G634" s="156"/>
      <c r="H634" s="219">
        <f>SUM(H627:H633)</f>
        <v>44</v>
      </c>
      <c r="I634" s="157"/>
      <c r="J634" s="157"/>
      <c r="K634" s="157">
        <f>SUM(K627:K633)</f>
        <v>0</v>
      </c>
      <c r="L634" s="1499"/>
      <c r="M634" s="1500"/>
      <c r="N634" s="157"/>
      <c r="O634" s="311">
        <f>SUM(O627:O633)</f>
        <v>0</v>
      </c>
      <c r="P634" s="157"/>
      <c r="Q634" s="157"/>
      <c r="R634" s="219">
        <f>SUM(R627:R633)</f>
        <v>0</v>
      </c>
      <c r="S634" s="157"/>
      <c r="T634" s="157"/>
      <c r="U634" s="1620"/>
      <c r="V634" s="1621"/>
      <c r="W634" s="157"/>
      <c r="X634" s="157"/>
      <c r="Y634" s="67"/>
    </row>
    <row r="635" spans="2:25" x14ac:dyDescent="0.2">
      <c r="B635" s="1556"/>
      <c r="C635" s="1459"/>
      <c r="D635" s="1460"/>
      <c r="E635" s="1469" t="s">
        <v>502</v>
      </c>
      <c r="F635" s="1471"/>
      <c r="G635" s="1472"/>
      <c r="H635" s="1473"/>
      <c r="I635" s="68" t="s">
        <v>503</v>
      </c>
      <c r="J635" s="1442" t="s">
        <v>502</v>
      </c>
      <c r="K635" s="1471" t="s">
        <v>628</v>
      </c>
      <c r="L635" s="1472"/>
      <c r="M635" s="1473"/>
    </row>
    <row r="636" spans="2:25" x14ac:dyDescent="0.2">
      <c r="B636" s="1513" t="s">
        <v>504</v>
      </c>
      <c r="C636" s="1514"/>
      <c r="D636" s="1515"/>
      <c r="E636" s="1470"/>
      <c r="F636" s="1474"/>
      <c r="G636" s="1475"/>
      <c r="H636" s="1476"/>
      <c r="I636" s="1512" t="s">
        <v>505</v>
      </c>
      <c r="J636" s="1443"/>
      <c r="K636" s="1474"/>
      <c r="L636" s="1475"/>
      <c r="M636" s="1476"/>
    </row>
    <row r="637" spans="2:25" x14ac:dyDescent="0.2">
      <c r="B637" s="1513"/>
      <c r="C637" s="1514"/>
      <c r="D637" s="1515"/>
      <c r="E637" s="1469" t="s">
        <v>506</v>
      </c>
      <c r="F637" s="1501"/>
      <c r="G637" s="1472"/>
      <c r="H637" s="1473"/>
      <c r="I637" s="1512"/>
      <c r="J637" s="1442" t="s">
        <v>506</v>
      </c>
      <c r="K637" s="1501"/>
      <c r="L637" s="1472"/>
      <c r="M637" s="1473"/>
    </row>
    <row r="638" spans="2:25" x14ac:dyDescent="0.2">
      <c r="B638" s="1504" t="s">
        <v>507</v>
      </c>
      <c r="C638" s="1505"/>
      <c r="D638" s="1506"/>
      <c r="E638" s="1470"/>
      <c r="F638" s="1474"/>
      <c r="G638" s="1475"/>
      <c r="H638" s="1476"/>
      <c r="I638" s="1494" t="s">
        <v>508</v>
      </c>
      <c r="J638" s="1443"/>
      <c r="K638" s="1474"/>
      <c r="L638" s="1475"/>
      <c r="M638" s="1476"/>
    </row>
    <row r="639" spans="2:25" x14ac:dyDescent="0.2">
      <c r="B639" s="1504"/>
      <c r="C639" s="1505"/>
      <c r="D639" s="1506"/>
      <c r="E639" s="1469" t="s">
        <v>509</v>
      </c>
      <c r="F639" s="1482"/>
      <c r="G639" s="1483"/>
      <c r="H639" s="1484"/>
      <c r="I639" s="1494"/>
      <c r="J639" s="1442" t="s">
        <v>509</v>
      </c>
      <c r="K639" s="1482"/>
      <c r="L639" s="1483"/>
      <c r="M639" s="1484"/>
    </row>
    <row r="640" spans="2:25" x14ac:dyDescent="0.2">
      <c r="B640" s="1461"/>
      <c r="C640" s="1462"/>
      <c r="D640" s="1463"/>
      <c r="E640" s="1470"/>
      <c r="F640" s="1485"/>
      <c r="G640" s="1486"/>
      <c r="H640" s="1487"/>
      <c r="I640" s="69" t="s">
        <v>510</v>
      </c>
      <c r="J640" s="1443"/>
      <c r="K640" s="1485"/>
      <c r="L640" s="1486"/>
      <c r="M640" s="1487"/>
    </row>
    <row r="657" spans="2:25" ht="16.5" x14ac:dyDescent="0.2">
      <c r="B657" s="27" t="s">
        <v>472</v>
      </c>
      <c r="C657" s="1464" t="s">
        <v>623</v>
      </c>
      <c r="D657" s="1465"/>
      <c r="E657" s="58" t="s">
        <v>473</v>
      </c>
      <c r="F657" s="1477" t="s">
        <v>474</v>
      </c>
      <c r="G657" s="1478"/>
    </row>
    <row r="658" spans="2:25" x14ac:dyDescent="0.2">
      <c r="B658" s="1334"/>
      <c r="C658" s="1335"/>
      <c r="D658" s="1335"/>
      <c r="E658" s="1335"/>
      <c r="F658" s="1335"/>
      <c r="G658" s="1335"/>
    </row>
    <row r="659" spans="2:25" ht="16.5" x14ac:dyDescent="0.2">
      <c r="B659" s="58" t="s">
        <v>475</v>
      </c>
      <c r="C659" s="1479"/>
      <c r="D659" s="1465"/>
      <c r="E659" s="28" t="s">
        <v>476</v>
      </c>
      <c r="F659" s="1477" t="s">
        <v>474</v>
      </c>
      <c r="G659" s="1478"/>
    </row>
    <row r="660" spans="2:25" x14ac:dyDescent="0.2">
      <c r="B660" s="39"/>
      <c r="C660" s="1561" t="s">
        <v>477</v>
      </c>
      <c r="D660" s="1562"/>
      <c r="E660" s="39"/>
      <c r="F660" s="1334"/>
      <c r="G660" s="1336"/>
      <c r="H660" s="39"/>
      <c r="I660" s="59" t="s">
        <v>478</v>
      </c>
      <c r="J660" s="39"/>
      <c r="K660" s="39"/>
      <c r="L660" s="1490" t="s">
        <v>479</v>
      </c>
      <c r="M660" s="1491"/>
      <c r="N660" s="39"/>
      <c r="O660" s="39"/>
      <c r="P660" s="59" t="s">
        <v>480</v>
      </c>
      <c r="Q660" s="39"/>
      <c r="R660" s="39"/>
      <c r="S660" s="1490" t="s">
        <v>481</v>
      </c>
      <c r="T660" s="1491"/>
      <c r="U660" s="1540" t="s">
        <v>482</v>
      </c>
      <c r="V660" s="1541"/>
      <c r="W660" s="1541"/>
      <c r="X660" s="1542"/>
    </row>
    <row r="661" spans="2:25" ht="99" x14ac:dyDescent="0.2">
      <c r="B661" s="61" t="s">
        <v>484</v>
      </c>
      <c r="C661" s="1534" t="s">
        <v>485</v>
      </c>
      <c r="D661" s="1535"/>
      <c r="E661" s="60" t="s">
        <v>486</v>
      </c>
      <c r="F661" s="1490" t="s">
        <v>487</v>
      </c>
      <c r="G661" s="1491"/>
      <c r="H661" s="28" t="s">
        <v>488</v>
      </c>
      <c r="I661" s="61" t="s">
        <v>489</v>
      </c>
      <c r="J661" s="59" t="s">
        <v>490</v>
      </c>
      <c r="K661" s="28" t="s">
        <v>491</v>
      </c>
      <c r="L661" s="1490" t="s">
        <v>492</v>
      </c>
      <c r="M661" s="1491"/>
      <c r="N661" s="28" t="s">
        <v>493</v>
      </c>
      <c r="O661" s="28" t="s">
        <v>494</v>
      </c>
      <c r="P661" s="28" t="s">
        <v>495</v>
      </c>
      <c r="Q661" s="59" t="s">
        <v>496</v>
      </c>
      <c r="R661" s="59" t="s">
        <v>497</v>
      </c>
      <c r="S661" s="1320" t="s">
        <v>498</v>
      </c>
      <c r="T661" s="1322"/>
      <c r="U661" s="1536" t="s">
        <v>499</v>
      </c>
      <c r="V661" s="1537"/>
      <c r="W661" s="62" t="s">
        <v>500</v>
      </c>
      <c r="X661" s="62" t="s">
        <v>501</v>
      </c>
    </row>
    <row r="662" spans="2:25" ht="12.75" customHeight="1" x14ac:dyDescent="0.2">
      <c r="B662" s="95">
        <v>600</v>
      </c>
      <c r="C662" s="1495" t="s">
        <v>570</v>
      </c>
      <c r="D662" s="1496"/>
      <c r="E662" s="123" t="s">
        <v>569</v>
      </c>
      <c r="F662" s="254">
        <v>5</v>
      </c>
      <c r="G662" s="255"/>
      <c r="H662" s="1012">
        <f>'Table 7'!D716</f>
        <v>2130</v>
      </c>
      <c r="I662" s="710">
        <f>H662/F662</f>
        <v>426</v>
      </c>
      <c r="J662" s="253">
        <v>13</v>
      </c>
      <c r="K662" s="253">
        <f>'Table 7'!G716</f>
        <v>3590</v>
      </c>
      <c r="L662" s="702">
        <f>K662/J662</f>
        <v>276.15384615384613</v>
      </c>
      <c r="M662" s="243"/>
      <c r="N662" s="253">
        <v>13</v>
      </c>
      <c r="O662" s="253">
        <f>'Table 7'!H716</f>
        <v>2590</v>
      </c>
      <c r="P662" s="704">
        <f>O662/N662</f>
        <v>199.23076923076923</v>
      </c>
      <c r="Q662" s="253">
        <v>6</v>
      </c>
      <c r="R662" s="351">
        <f>'Table 7'!J716</f>
        <v>2393</v>
      </c>
      <c r="S662" s="1492">
        <f>R662/Q662</f>
        <v>398.83333333333331</v>
      </c>
      <c r="T662" s="1493"/>
      <c r="U662" s="250"/>
      <c r="V662" s="251"/>
      <c r="W662" s="65"/>
      <c r="X662" s="66"/>
      <c r="Y662" s="67"/>
    </row>
    <row r="663" spans="2:25" ht="12.75" customHeight="1" x14ac:dyDescent="0.2">
      <c r="B663" s="95">
        <v>601</v>
      </c>
      <c r="C663" s="1456" t="s">
        <v>564</v>
      </c>
      <c r="D663" s="1520"/>
      <c r="E663" s="123" t="s">
        <v>569</v>
      </c>
      <c r="F663" s="254">
        <v>5</v>
      </c>
      <c r="G663" s="255">
        <v>5</v>
      </c>
      <c r="H663" s="1012">
        <f>'Table 7'!D717</f>
        <v>370</v>
      </c>
      <c r="I663" s="710">
        <f t="shared" ref="I663:I672" si="89">H663/F663</f>
        <v>74</v>
      </c>
      <c r="J663" s="253">
        <v>13</v>
      </c>
      <c r="K663" s="253">
        <f>'Table 7'!G717</f>
        <v>620</v>
      </c>
      <c r="L663" s="702">
        <f t="shared" ref="L663:L672" si="90">K663/J663</f>
        <v>47.692307692307693</v>
      </c>
      <c r="M663" s="243"/>
      <c r="N663" s="253">
        <v>13</v>
      </c>
      <c r="O663" s="253">
        <f>'Table 7'!H717</f>
        <v>620</v>
      </c>
      <c r="P663" s="704">
        <f t="shared" ref="P663:P672" si="91">O663/N663</f>
        <v>47.692307692307693</v>
      </c>
      <c r="Q663" s="253">
        <v>6</v>
      </c>
      <c r="R663" s="351">
        <f>'Table 7'!J717</f>
        <v>396</v>
      </c>
      <c r="S663" s="1492">
        <f t="shared" ref="S663:S671" si="92">R663/Q663</f>
        <v>66</v>
      </c>
      <c r="T663" s="1493"/>
      <c r="U663" s="250"/>
      <c r="V663" s="251"/>
      <c r="W663" s="65"/>
      <c r="X663" s="66"/>
      <c r="Y663" s="67"/>
    </row>
    <row r="664" spans="2:25" ht="12.75" customHeight="1" x14ac:dyDescent="0.2">
      <c r="B664" s="95">
        <v>6021007</v>
      </c>
      <c r="C664" s="1447" t="s">
        <v>729</v>
      </c>
      <c r="D664" s="1497"/>
      <c r="E664" s="123"/>
      <c r="F664" s="254">
        <v>5</v>
      </c>
      <c r="G664" s="255"/>
      <c r="H664" s="1084">
        <v>66</v>
      </c>
      <c r="I664" s="710">
        <f t="shared" si="89"/>
        <v>13.2</v>
      </c>
      <c r="J664" s="253">
        <v>13</v>
      </c>
      <c r="K664" s="253"/>
      <c r="L664" s="702">
        <f t="shared" si="90"/>
        <v>0</v>
      </c>
      <c r="M664" s="410"/>
      <c r="N664" s="253">
        <v>13</v>
      </c>
      <c r="O664" s="253"/>
      <c r="P664" s="704">
        <f t="shared" si="91"/>
        <v>0</v>
      </c>
      <c r="Q664" s="253">
        <v>6</v>
      </c>
      <c r="R664" s="1084"/>
      <c r="S664" s="1492">
        <f t="shared" si="92"/>
        <v>0</v>
      </c>
      <c r="T664" s="1493"/>
      <c r="U664" s="408"/>
      <c r="V664" s="409"/>
      <c r="W664" s="65"/>
      <c r="X664" s="66"/>
      <c r="Y664" s="67"/>
    </row>
    <row r="665" spans="2:25" x14ac:dyDescent="0.2">
      <c r="B665" s="95">
        <v>6022001</v>
      </c>
      <c r="C665" s="1613" t="s">
        <v>554</v>
      </c>
      <c r="D665" s="1614"/>
      <c r="E665" s="63"/>
      <c r="F665" s="248">
        <v>5</v>
      </c>
      <c r="G665" s="249"/>
      <c r="H665" s="847">
        <v>81</v>
      </c>
      <c r="I665" s="710">
        <f t="shared" si="89"/>
        <v>16.2</v>
      </c>
      <c r="J665" s="253">
        <v>13</v>
      </c>
      <c r="K665" s="253"/>
      <c r="L665" s="702">
        <f t="shared" si="90"/>
        <v>0</v>
      </c>
      <c r="M665" s="243"/>
      <c r="N665" s="253">
        <v>13</v>
      </c>
      <c r="O665" s="253">
        <v>200</v>
      </c>
      <c r="P665" s="704">
        <f t="shared" si="91"/>
        <v>15.384615384615385</v>
      </c>
      <c r="Q665" s="253">
        <v>6</v>
      </c>
      <c r="R665" s="847">
        <v>162</v>
      </c>
      <c r="S665" s="1492">
        <f t="shared" si="92"/>
        <v>27</v>
      </c>
      <c r="T665" s="1493"/>
      <c r="U665" s="250"/>
      <c r="V665" s="251"/>
      <c r="W665" s="65"/>
      <c r="X665" s="66"/>
      <c r="Y665" s="67"/>
    </row>
    <row r="666" spans="2:25" x14ac:dyDescent="0.2">
      <c r="B666" s="95">
        <v>6022002</v>
      </c>
      <c r="C666" s="1454" t="s">
        <v>555</v>
      </c>
      <c r="D666" s="1455"/>
      <c r="E666" s="63"/>
      <c r="F666" s="248">
        <v>5</v>
      </c>
      <c r="G666" s="249"/>
      <c r="H666" s="847"/>
      <c r="I666" s="710">
        <f t="shared" si="89"/>
        <v>0</v>
      </c>
      <c r="J666" s="253">
        <v>13</v>
      </c>
      <c r="K666" s="253"/>
      <c r="L666" s="702">
        <f t="shared" si="90"/>
        <v>0</v>
      </c>
      <c r="M666" s="243"/>
      <c r="N666" s="253">
        <v>13</v>
      </c>
      <c r="O666" s="253">
        <v>20</v>
      </c>
      <c r="P666" s="704">
        <f t="shared" si="91"/>
        <v>1.5384615384615385</v>
      </c>
      <c r="Q666" s="253">
        <v>6</v>
      </c>
      <c r="R666" s="847">
        <v>12</v>
      </c>
      <c r="S666" s="1492">
        <f t="shared" si="92"/>
        <v>2</v>
      </c>
      <c r="T666" s="1493"/>
      <c r="U666" s="250"/>
      <c r="V666" s="251"/>
      <c r="W666" s="65"/>
      <c r="X666" s="66"/>
      <c r="Y666" s="67"/>
    </row>
    <row r="667" spans="2:25" x14ac:dyDescent="0.2">
      <c r="B667" s="95">
        <v>6022003</v>
      </c>
      <c r="C667" s="1454" t="s">
        <v>670</v>
      </c>
      <c r="D667" s="1455"/>
      <c r="E667" s="63"/>
      <c r="F667" s="442">
        <v>5</v>
      </c>
      <c r="G667" s="443"/>
      <c r="H667" s="847">
        <v>18</v>
      </c>
      <c r="I667" s="710">
        <f t="shared" si="89"/>
        <v>3.6</v>
      </c>
      <c r="J667" s="253">
        <v>13</v>
      </c>
      <c r="K667" s="253"/>
      <c r="L667" s="702">
        <f t="shared" si="90"/>
        <v>0</v>
      </c>
      <c r="M667" s="440"/>
      <c r="N667" s="253">
        <v>13</v>
      </c>
      <c r="O667" s="253">
        <v>30</v>
      </c>
      <c r="P667" s="704">
        <f t="shared" si="91"/>
        <v>2.3076923076923075</v>
      </c>
      <c r="Q667" s="253">
        <v>6</v>
      </c>
      <c r="R667" s="847">
        <v>26</v>
      </c>
      <c r="S667" s="1492">
        <f t="shared" si="92"/>
        <v>4.333333333333333</v>
      </c>
      <c r="T667" s="1493"/>
      <c r="U667" s="438"/>
      <c r="V667" s="439"/>
      <c r="W667" s="65"/>
      <c r="X667" s="66"/>
      <c r="Y667" s="67"/>
    </row>
    <row r="668" spans="2:25" x14ac:dyDescent="0.2">
      <c r="B668" s="95">
        <v>6024100</v>
      </c>
      <c r="C668" s="1454" t="s">
        <v>1079</v>
      </c>
      <c r="D668" s="1455"/>
      <c r="E668" s="63"/>
      <c r="F668" s="1061">
        <v>5</v>
      </c>
      <c r="G668" s="1062"/>
      <c r="H668" s="847">
        <v>10</v>
      </c>
      <c r="I668" s="710"/>
      <c r="J668" s="253">
        <v>13</v>
      </c>
      <c r="K668" s="253"/>
      <c r="L668" s="946"/>
      <c r="M668" s="1055"/>
      <c r="N668" s="253">
        <v>13</v>
      </c>
      <c r="O668" s="253">
        <v>400</v>
      </c>
      <c r="P668" s="704">
        <f t="shared" si="91"/>
        <v>30.76923076923077</v>
      </c>
      <c r="Q668" s="253">
        <v>6</v>
      </c>
      <c r="R668" s="847">
        <v>388</v>
      </c>
      <c r="S668" s="1492">
        <f t="shared" ref="S668" si="93">R668/Q668</f>
        <v>64.666666666666671</v>
      </c>
      <c r="T668" s="1493"/>
      <c r="U668" s="1056"/>
      <c r="V668" s="1057"/>
      <c r="W668" s="65"/>
      <c r="X668" s="66"/>
      <c r="Y668" s="67"/>
    </row>
    <row r="669" spans="2:25" x14ac:dyDescent="0.2">
      <c r="B669" s="95">
        <v>6029002</v>
      </c>
      <c r="C669" s="1454" t="s">
        <v>1084</v>
      </c>
      <c r="D669" s="1455"/>
      <c r="E669" s="63"/>
      <c r="F669" s="1061">
        <v>5</v>
      </c>
      <c r="G669" s="1062"/>
      <c r="H669" s="847">
        <v>62</v>
      </c>
      <c r="I669" s="710"/>
      <c r="J669" s="253">
        <v>13</v>
      </c>
      <c r="K669" s="253">
        <v>1900</v>
      </c>
      <c r="L669" s="946"/>
      <c r="M669" s="1055"/>
      <c r="N669" s="253">
        <v>13</v>
      </c>
      <c r="O669" s="253"/>
      <c r="P669" s="704">
        <f t="shared" si="91"/>
        <v>0</v>
      </c>
      <c r="Q669" s="253">
        <v>6</v>
      </c>
      <c r="R669" s="847"/>
      <c r="S669" s="1048"/>
      <c r="T669" s="1049"/>
      <c r="U669" s="1056"/>
      <c r="V669" s="1057"/>
      <c r="W669" s="65"/>
      <c r="X669" s="66"/>
      <c r="Y669" s="67"/>
    </row>
    <row r="670" spans="2:25" x14ac:dyDescent="0.2">
      <c r="B670" s="95">
        <v>6029005</v>
      </c>
      <c r="C670" s="1454" t="s">
        <v>737</v>
      </c>
      <c r="D670" s="1455"/>
      <c r="E670" s="63"/>
      <c r="F670" s="442">
        <v>5</v>
      </c>
      <c r="G670" s="443"/>
      <c r="H670" s="847">
        <v>226</v>
      </c>
      <c r="I670" s="710">
        <f t="shared" si="89"/>
        <v>45.2</v>
      </c>
      <c r="J670" s="253">
        <v>13</v>
      </c>
      <c r="K670" s="253"/>
      <c r="L670" s="702">
        <f t="shared" si="90"/>
        <v>0</v>
      </c>
      <c r="M670" s="440"/>
      <c r="N670" s="253">
        <v>13</v>
      </c>
      <c r="O670" s="253">
        <v>100</v>
      </c>
      <c r="P670" s="704">
        <f t="shared" si="91"/>
        <v>7.6923076923076925</v>
      </c>
      <c r="Q670" s="253">
        <v>6</v>
      </c>
      <c r="R670" s="847">
        <v>88</v>
      </c>
      <c r="S670" s="1492">
        <f t="shared" si="92"/>
        <v>14.666666666666666</v>
      </c>
      <c r="T670" s="1493"/>
      <c r="U670" s="438"/>
      <c r="V670" s="439"/>
      <c r="W670" s="65"/>
      <c r="X670" s="66"/>
      <c r="Y670" s="67"/>
    </row>
    <row r="671" spans="2:25" x14ac:dyDescent="0.2">
      <c r="B671" s="95">
        <v>6029099</v>
      </c>
      <c r="C671" s="1454" t="s">
        <v>730</v>
      </c>
      <c r="D671" s="1455"/>
      <c r="E671" s="63"/>
      <c r="F671" s="248">
        <v>5</v>
      </c>
      <c r="G671" s="249"/>
      <c r="H671" s="847">
        <v>2185</v>
      </c>
      <c r="I671" s="710">
        <f t="shared" si="89"/>
        <v>437</v>
      </c>
      <c r="J671" s="253">
        <v>13</v>
      </c>
      <c r="K671" s="253">
        <v>1100</v>
      </c>
      <c r="L671" s="702">
        <f t="shared" si="90"/>
        <v>84.615384615384613</v>
      </c>
      <c r="M671" s="243"/>
      <c r="N671" s="253">
        <v>13</v>
      </c>
      <c r="O671" s="253">
        <v>6750</v>
      </c>
      <c r="P671" s="704">
        <f t="shared" si="91"/>
        <v>519.23076923076928</v>
      </c>
      <c r="Q671" s="253">
        <v>6</v>
      </c>
      <c r="R671" s="847">
        <v>5230</v>
      </c>
      <c r="S671" s="1492">
        <f t="shared" si="92"/>
        <v>871.66666666666663</v>
      </c>
      <c r="T671" s="1493"/>
      <c r="U671" s="250"/>
      <c r="V671" s="251"/>
      <c r="W671" s="65"/>
      <c r="X671" s="66"/>
      <c r="Y671" s="67"/>
    </row>
    <row r="672" spans="2:25" x14ac:dyDescent="0.2">
      <c r="B672" s="837"/>
      <c r="C672" s="1444"/>
      <c r="D672" s="1445"/>
      <c r="E672" s="63"/>
      <c r="F672" s="248">
        <v>5</v>
      </c>
      <c r="G672" s="249"/>
      <c r="H672" s="962"/>
      <c r="I672" s="64">
        <f t="shared" si="89"/>
        <v>0</v>
      </c>
      <c r="J672" s="253">
        <v>13</v>
      </c>
      <c r="K672" s="63"/>
      <c r="L672" s="702">
        <f t="shared" si="90"/>
        <v>0</v>
      </c>
      <c r="M672" s="243"/>
      <c r="N672" s="253">
        <v>13</v>
      </c>
      <c r="O672" s="63"/>
      <c r="P672" s="704">
        <f t="shared" si="91"/>
        <v>0</v>
      </c>
      <c r="Q672" s="253">
        <v>6</v>
      </c>
      <c r="R672" s="847"/>
      <c r="S672" s="1492">
        <f t="shared" ref="S672" si="94">R672/Q672</f>
        <v>0</v>
      </c>
      <c r="T672" s="1493"/>
      <c r="U672" s="250"/>
      <c r="V672" s="251"/>
      <c r="W672" s="65"/>
      <c r="X672" s="66"/>
      <c r="Y672" s="67"/>
    </row>
    <row r="673" spans="2:25" x14ac:dyDescent="0.2">
      <c r="B673" s="152"/>
      <c r="C673" s="1630" t="s">
        <v>565</v>
      </c>
      <c r="D673" s="1631"/>
      <c r="E673" s="156"/>
      <c r="F673" s="158"/>
      <c r="G673" s="156"/>
      <c r="H673" s="219">
        <f>SUM(H662:H672)</f>
        <v>5148</v>
      </c>
      <c r="I673" s="157"/>
      <c r="J673" s="157"/>
      <c r="K673" s="311">
        <f>SUM(K662:K672)</f>
        <v>7210</v>
      </c>
      <c r="L673" s="1499"/>
      <c r="M673" s="1500"/>
      <c r="N673" s="157"/>
      <c r="O673" s="311">
        <f>SUM(O662:O672)</f>
        <v>10710</v>
      </c>
      <c r="P673" s="157"/>
      <c r="Q673" s="157"/>
      <c r="R673" s="219">
        <f>SUM(R662:R672)</f>
        <v>8695</v>
      </c>
      <c r="S673" s="157"/>
      <c r="T673" s="157"/>
      <c r="U673" s="1620"/>
      <c r="V673" s="1621"/>
      <c r="W673" s="157"/>
      <c r="X673" s="157"/>
      <c r="Y673" s="67"/>
    </row>
    <row r="674" spans="2:25" x14ac:dyDescent="0.2">
      <c r="B674" s="1556"/>
      <c r="C674" s="1557"/>
      <c r="D674" s="1558"/>
      <c r="E674" s="1469" t="s">
        <v>502</v>
      </c>
      <c r="F674" s="1471" t="s">
        <v>676</v>
      </c>
      <c r="G674" s="1472"/>
      <c r="H674" s="1473"/>
      <c r="I674" s="68" t="s">
        <v>503</v>
      </c>
      <c r="J674" s="1442" t="s">
        <v>502</v>
      </c>
      <c r="K674" s="1471" t="s">
        <v>628</v>
      </c>
      <c r="L674" s="1472"/>
      <c r="M674" s="1473"/>
    </row>
    <row r="675" spans="2:25" x14ac:dyDescent="0.2">
      <c r="B675" s="1513" t="s">
        <v>504</v>
      </c>
      <c r="C675" s="1514"/>
      <c r="D675" s="1515"/>
      <c r="E675" s="1470"/>
      <c r="F675" s="1474"/>
      <c r="G675" s="1475"/>
      <c r="H675" s="1476"/>
      <c r="I675" s="1512" t="s">
        <v>505</v>
      </c>
      <c r="J675" s="1443"/>
      <c r="K675" s="1474"/>
      <c r="L675" s="1475"/>
      <c r="M675" s="1476"/>
    </row>
    <row r="676" spans="2:25" x14ac:dyDescent="0.2">
      <c r="B676" s="1513"/>
      <c r="C676" s="1514"/>
      <c r="D676" s="1515"/>
      <c r="E676" s="1469" t="s">
        <v>506</v>
      </c>
      <c r="F676" s="1501"/>
      <c r="G676" s="1472"/>
      <c r="H676" s="1473"/>
      <c r="I676" s="1512"/>
      <c r="J676" s="1442" t="s">
        <v>506</v>
      </c>
      <c r="K676" s="1501"/>
      <c r="L676" s="1472"/>
      <c r="M676" s="1473"/>
    </row>
    <row r="677" spans="2:25" x14ac:dyDescent="0.2">
      <c r="B677" s="1504" t="s">
        <v>507</v>
      </c>
      <c r="C677" s="1505"/>
      <c r="D677" s="1506"/>
      <c r="E677" s="1470"/>
      <c r="F677" s="1474"/>
      <c r="G677" s="1475"/>
      <c r="H677" s="1476"/>
      <c r="I677" s="1494" t="s">
        <v>508</v>
      </c>
      <c r="J677" s="1443"/>
      <c r="K677" s="1474"/>
      <c r="L677" s="1475"/>
      <c r="M677" s="1476"/>
    </row>
    <row r="678" spans="2:25" x14ac:dyDescent="0.2">
      <c r="B678" s="1504"/>
      <c r="C678" s="1505"/>
      <c r="D678" s="1506"/>
      <c r="E678" s="1469" t="s">
        <v>509</v>
      </c>
      <c r="F678" s="1482"/>
      <c r="G678" s="1483"/>
      <c r="H678" s="1484"/>
      <c r="I678" s="1494"/>
      <c r="J678" s="1442" t="s">
        <v>509</v>
      </c>
      <c r="K678" s="1482"/>
      <c r="L678" s="1483"/>
      <c r="M678" s="1484"/>
    </row>
    <row r="679" spans="2:25" x14ac:dyDescent="0.2">
      <c r="B679" s="1461"/>
      <c r="C679" s="1462"/>
      <c r="D679" s="1463"/>
      <c r="E679" s="1470"/>
      <c r="F679" s="1485"/>
      <c r="G679" s="1486"/>
      <c r="H679" s="1487"/>
      <c r="I679" s="69" t="s">
        <v>510</v>
      </c>
      <c r="J679" s="1443"/>
      <c r="K679" s="1485"/>
      <c r="L679" s="1486"/>
      <c r="M679" s="1487"/>
    </row>
    <row r="701" spans="2:24" ht="16.5" x14ac:dyDescent="0.2">
      <c r="B701" s="27" t="s">
        <v>472</v>
      </c>
      <c r="C701" s="1464" t="s">
        <v>642</v>
      </c>
      <c r="D701" s="1465"/>
      <c r="E701" s="58" t="s">
        <v>473</v>
      </c>
      <c r="F701" s="1477" t="s">
        <v>474</v>
      </c>
      <c r="G701" s="1478"/>
    </row>
    <row r="702" spans="2:24" x14ac:dyDescent="0.2">
      <c r="B702" s="1334"/>
      <c r="C702" s="1335"/>
      <c r="D702" s="1335"/>
      <c r="E702" s="1335"/>
      <c r="F702" s="1335"/>
      <c r="G702" s="1335"/>
    </row>
    <row r="703" spans="2:24" ht="16.5" x14ac:dyDescent="0.2">
      <c r="B703" s="58" t="s">
        <v>475</v>
      </c>
      <c r="C703" s="1479"/>
      <c r="D703" s="1465"/>
      <c r="E703" s="28" t="s">
        <v>476</v>
      </c>
      <c r="F703" s="1477" t="s">
        <v>474</v>
      </c>
      <c r="G703" s="1478"/>
    </row>
    <row r="704" spans="2:24" x14ac:dyDescent="0.2">
      <c r="B704" s="39"/>
      <c r="C704" s="1561" t="s">
        <v>477</v>
      </c>
      <c r="D704" s="1562"/>
      <c r="E704" s="39"/>
      <c r="F704" s="1334"/>
      <c r="G704" s="1336"/>
      <c r="H704" s="39"/>
      <c r="I704" s="59" t="s">
        <v>478</v>
      </c>
      <c r="J704" s="39"/>
      <c r="K704" s="39"/>
      <c r="L704" s="1490" t="s">
        <v>479</v>
      </c>
      <c r="M704" s="1491"/>
      <c r="N704" s="39"/>
      <c r="O704" s="39"/>
      <c r="P704" s="59" t="s">
        <v>480</v>
      </c>
      <c r="Q704" s="39"/>
      <c r="R704" s="39"/>
      <c r="S704" s="1490" t="s">
        <v>481</v>
      </c>
      <c r="T704" s="1491"/>
      <c r="U704" s="1540" t="s">
        <v>482</v>
      </c>
      <c r="V704" s="1541"/>
      <c r="W704" s="1541"/>
      <c r="X704" s="1542"/>
    </row>
    <row r="705" spans="2:25" ht="99" x14ac:dyDescent="0.2">
      <c r="B705" s="61" t="s">
        <v>484</v>
      </c>
      <c r="C705" s="1534" t="s">
        <v>485</v>
      </c>
      <c r="D705" s="1535"/>
      <c r="E705" s="60" t="s">
        <v>486</v>
      </c>
      <c r="F705" s="1490" t="s">
        <v>487</v>
      </c>
      <c r="G705" s="1491"/>
      <c r="H705" s="28" t="s">
        <v>488</v>
      </c>
      <c r="I705" s="61" t="s">
        <v>489</v>
      </c>
      <c r="J705" s="59" t="s">
        <v>490</v>
      </c>
      <c r="K705" s="28" t="s">
        <v>491</v>
      </c>
      <c r="L705" s="1490" t="s">
        <v>492</v>
      </c>
      <c r="M705" s="1491"/>
      <c r="N705" s="28" t="s">
        <v>493</v>
      </c>
      <c r="O705" s="28" t="s">
        <v>494</v>
      </c>
      <c r="P705" s="28" t="s">
        <v>495</v>
      </c>
      <c r="Q705" s="59" t="s">
        <v>496</v>
      </c>
      <c r="R705" s="59" t="s">
        <v>497</v>
      </c>
      <c r="S705" s="1320" t="s">
        <v>498</v>
      </c>
      <c r="T705" s="1322"/>
      <c r="U705" s="1536" t="s">
        <v>499</v>
      </c>
      <c r="V705" s="1537"/>
      <c r="W705" s="62" t="s">
        <v>500</v>
      </c>
      <c r="X705" s="62" t="s">
        <v>501</v>
      </c>
    </row>
    <row r="706" spans="2:25" x14ac:dyDescent="0.2">
      <c r="B706" s="95">
        <v>6020200</v>
      </c>
      <c r="C706" s="1495" t="s">
        <v>659</v>
      </c>
      <c r="D706" s="1496"/>
      <c r="E706" s="123"/>
      <c r="F706" s="254"/>
      <c r="G706" s="255"/>
      <c r="H706" s="218"/>
      <c r="I706" s="199" t="e">
        <f>H706/F706</f>
        <v>#DIV/0!</v>
      </c>
      <c r="J706" s="253"/>
      <c r="K706" s="253"/>
      <c r="L706" s="192" t="e">
        <f>K706/J706</f>
        <v>#DIV/0!</v>
      </c>
      <c r="M706" s="243"/>
      <c r="N706" s="253"/>
      <c r="O706" s="253"/>
      <c r="P706" s="312" t="e">
        <f>O706/N706</f>
        <v>#DIV/0!</v>
      </c>
      <c r="Q706" s="253"/>
      <c r="R706" s="218"/>
      <c r="S706" s="267" t="e">
        <f>R706/Q706</f>
        <v>#DIV/0!</v>
      </c>
      <c r="T706" s="159"/>
      <c r="U706" s="250"/>
      <c r="V706" s="251"/>
      <c r="W706" s="65"/>
      <c r="X706" s="66"/>
      <c r="Y706" s="67"/>
    </row>
    <row r="707" spans="2:25" x14ac:dyDescent="0.2">
      <c r="B707" s="95">
        <v>6021099</v>
      </c>
      <c r="C707" s="1456" t="s">
        <v>668</v>
      </c>
      <c r="D707" s="1520"/>
      <c r="E707" s="123"/>
      <c r="F707" s="254"/>
      <c r="G707" s="255"/>
      <c r="H707" s="218"/>
      <c r="I707" s="199" t="e">
        <f>H707/F707</f>
        <v>#DIV/0!</v>
      </c>
      <c r="J707" s="253"/>
      <c r="K707" s="253"/>
      <c r="L707" s="192" t="e">
        <f>K707/J707</f>
        <v>#DIV/0!</v>
      </c>
      <c r="M707" s="243"/>
      <c r="N707" s="253"/>
      <c r="O707" s="253"/>
      <c r="P707" s="312" t="e">
        <f>O707/N707</f>
        <v>#DIV/0!</v>
      </c>
      <c r="Q707" s="253"/>
      <c r="R707" s="218"/>
      <c r="S707" s="267" t="e">
        <f>R707/Q707</f>
        <v>#DIV/0!</v>
      </c>
      <c r="T707" s="159"/>
      <c r="U707" s="250"/>
      <c r="V707" s="251"/>
      <c r="W707" s="65"/>
      <c r="X707" s="66"/>
      <c r="Y707" s="67"/>
    </row>
    <row r="708" spans="2:25" x14ac:dyDescent="0.2">
      <c r="B708" s="95">
        <v>6022099</v>
      </c>
      <c r="C708" s="1453" t="s">
        <v>558</v>
      </c>
      <c r="D708" s="1453"/>
      <c r="E708" s="245"/>
      <c r="F708" s="248"/>
      <c r="G708" s="249"/>
      <c r="H708" s="218"/>
      <c r="I708" s="64"/>
      <c r="J708" s="63"/>
      <c r="K708" s="63"/>
      <c r="L708" s="192"/>
      <c r="M708" s="243"/>
      <c r="N708" s="63"/>
      <c r="O708" s="63"/>
      <c r="P708" s="65"/>
      <c r="Q708" s="253"/>
      <c r="R708" s="218"/>
      <c r="S708" s="151"/>
      <c r="T708" s="159"/>
      <c r="U708" s="250"/>
      <c r="V708" s="251"/>
      <c r="W708" s="65"/>
      <c r="X708" s="66"/>
      <c r="Y708" s="67"/>
    </row>
    <row r="709" spans="2:25" x14ac:dyDescent="0.2">
      <c r="B709" s="95">
        <v>6025400</v>
      </c>
      <c r="C709" s="1507" t="s">
        <v>654</v>
      </c>
      <c r="D709" s="1507"/>
      <c r="E709" s="299"/>
      <c r="F709" s="289"/>
      <c r="G709" s="290"/>
      <c r="H709" s="218"/>
      <c r="I709" s="64"/>
      <c r="J709" s="63"/>
      <c r="K709" s="63"/>
      <c r="L709" s="192"/>
      <c r="M709" s="243"/>
      <c r="N709" s="63"/>
      <c r="O709" s="253"/>
      <c r="P709" s="65"/>
      <c r="Q709" s="63"/>
      <c r="R709" s="218"/>
      <c r="S709" s="151"/>
      <c r="T709" s="159"/>
      <c r="U709" s="250"/>
      <c r="V709" s="251"/>
      <c r="W709" s="65"/>
      <c r="X709" s="66"/>
      <c r="Y709" s="67"/>
    </row>
    <row r="710" spans="2:25" x14ac:dyDescent="0.2">
      <c r="B710" s="95">
        <v>6025400</v>
      </c>
      <c r="C710" s="1507" t="s">
        <v>654</v>
      </c>
      <c r="D710" s="1507"/>
      <c r="E710" s="160"/>
      <c r="F710" s="1638"/>
      <c r="G710" s="1639"/>
      <c r="H710" s="218"/>
      <c r="I710" s="64"/>
      <c r="J710" s="63"/>
      <c r="K710" s="63"/>
      <c r="L710" s="192"/>
      <c r="M710" s="243"/>
      <c r="N710" s="63"/>
      <c r="O710" s="253"/>
      <c r="P710" s="65"/>
      <c r="Q710" s="63"/>
      <c r="R710" s="218"/>
      <c r="S710" s="151"/>
      <c r="T710" s="159"/>
      <c r="U710" s="250"/>
      <c r="V710" s="251"/>
      <c r="W710" s="65"/>
      <c r="X710" s="66"/>
      <c r="Y710" s="67"/>
    </row>
    <row r="711" spans="2:25" x14ac:dyDescent="0.2">
      <c r="B711" s="265">
        <v>2313300</v>
      </c>
      <c r="C711" s="1516" t="s">
        <v>712</v>
      </c>
      <c r="D711" s="1644"/>
      <c r="E711" s="411"/>
      <c r="F711" s="1638"/>
      <c r="G711" s="1639"/>
      <c r="H711" s="218">
        <v>139486</v>
      </c>
      <c r="I711" s="410"/>
      <c r="J711" s="63"/>
      <c r="K711" s="63"/>
      <c r="L711" s="192"/>
      <c r="M711" s="410"/>
      <c r="N711" s="63"/>
      <c r="O711" s="253"/>
      <c r="P711" s="65"/>
      <c r="Q711" s="63"/>
      <c r="R711" s="218"/>
      <c r="S711" s="151"/>
      <c r="T711" s="159"/>
      <c r="U711" s="408"/>
      <c r="V711" s="409"/>
      <c r="W711" s="65"/>
      <c r="X711" s="66"/>
      <c r="Y711" s="67"/>
    </row>
    <row r="712" spans="2:25" x14ac:dyDescent="0.2">
      <c r="B712" s="265">
        <v>2313300</v>
      </c>
      <c r="C712" s="1645" t="s">
        <v>708</v>
      </c>
      <c r="D712" s="1645"/>
      <c r="E712" s="300"/>
      <c r="F712" s="1638"/>
      <c r="G712" s="1639"/>
      <c r="H712" s="218"/>
      <c r="I712" s="410"/>
      <c r="J712" s="63"/>
      <c r="K712" s="63"/>
      <c r="L712" s="192"/>
      <c r="M712" s="243"/>
      <c r="N712" s="63"/>
      <c r="O712" s="253"/>
      <c r="P712" s="65"/>
      <c r="Q712" s="63"/>
      <c r="R712" s="218"/>
      <c r="S712" s="1632"/>
      <c r="T712" s="1633"/>
      <c r="U712" s="297"/>
      <c r="V712" s="450"/>
      <c r="W712" s="449"/>
      <c r="X712" s="66"/>
      <c r="Y712" s="67"/>
    </row>
    <row r="713" spans="2:25" x14ac:dyDescent="0.2">
      <c r="B713" s="265">
        <v>2313400</v>
      </c>
      <c r="C713" s="1647" t="s">
        <v>710</v>
      </c>
      <c r="D713" s="1648"/>
      <c r="E713" s="433"/>
      <c r="F713" s="445"/>
      <c r="G713" s="446"/>
      <c r="H713" s="218"/>
      <c r="I713" s="447"/>
      <c r="J713" s="268"/>
      <c r="K713" s="268"/>
      <c r="L713" s="448"/>
      <c r="M713" s="222"/>
      <c r="N713" s="268"/>
      <c r="O713" s="901"/>
      <c r="P713" s="449"/>
      <c r="Q713" s="268"/>
      <c r="R713" s="218"/>
      <c r="S713" s="1632"/>
      <c r="T713" s="1633"/>
      <c r="U713" s="455"/>
      <c r="V713" s="329"/>
      <c r="W713" s="333"/>
      <c r="X713" s="452"/>
      <c r="Y713" s="67"/>
    </row>
    <row r="714" spans="2:25" x14ac:dyDescent="0.2">
      <c r="B714" s="444">
        <v>2313300</v>
      </c>
      <c r="C714" s="1640" t="s">
        <v>711</v>
      </c>
      <c r="D714" s="1641"/>
      <c r="E714" s="160"/>
      <c r="F714" s="1636"/>
      <c r="G714" s="1637"/>
      <c r="H714" s="218"/>
      <c r="I714" s="441"/>
      <c r="J714" s="160"/>
      <c r="K714" s="160"/>
      <c r="L714" s="441"/>
      <c r="M714" s="441"/>
      <c r="N714" s="160"/>
      <c r="O714" s="1080"/>
      <c r="P714" s="333"/>
      <c r="Q714" s="160"/>
      <c r="R714" s="218"/>
      <c r="S714" s="1634"/>
      <c r="T714" s="1635"/>
      <c r="U714" s="454"/>
      <c r="V714" s="456"/>
      <c r="W714" s="456"/>
      <c r="X714" s="453"/>
      <c r="Y714" s="319"/>
    </row>
    <row r="715" spans="2:25" x14ac:dyDescent="0.2">
      <c r="B715" s="444">
        <v>2313300</v>
      </c>
      <c r="C715" s="1640" t="s">
        <v>709</v>
      </c>
      <c r="D715" s="1641"/>
      <c r="E715" s="160"/>
      <c r="F715" s="1636"/>
      <c r="G715" s="1637"/>
      <c r="H715" s="218"/>
      <c r="I715" s="441"/>
      <c r="J715" s="160"/>
      <c r="K715" s="160"/>
      <c r="L715" s="441"/>
      <c r="M715" s="441"/>
      <c r="N715" s="160"/>
      <c r="O715" s="1080"/>
      <c r="P715" s="333"/>
      <c r="Q715" s="160"/>
      <c r="R715" s="218"/>
      <c r="S715" s="1634"/>
      <c r="T715" s="1635"/>
      <c r="U715" s="454"/>
      <c r="V715" s="456"/>
      <c r="W715" s="456"/>
      <c r="X715" s="453"/>
      <c r="Y715" s="319"/>
    </row>
    <row r="716" spans="2:25" x14ac:dyDescent="0.2">
      <c r="B716" s="444">
        <v>2313300</v>
      </c>
      <c r="C716" s="1640" t="s">
        <v>713</v>
      </c>
      <c r="D716" s="1641"/>
      <c r="E716" s="160"/>
      <c r="F716" s="1636"/>
      <c r="G716" s="1637"/>
      <c r="H716" s="218"/>
      <c r="I716" s="441"/>
      <c r="J716" s="160"/>
      <c r="K716" s="160"/>
      <c r="L716" s="441"/>
      <c r="M716" s="441"/>
      <c r="N716" s="160"/>
      <c r="O716" s="1200">
        <v>1121</v>
      </c>
      <c r="P716" s="333"/>
      <c r="Q716" s="160"/>
      <c r="R716" s="218"/>
      <c r="S716" s="1634"/>
      <c r="T716" s="1635"/>
      <c r="U716" s="454"/>
      <c r="V716" s="456"/>
      <c r="W716" s="456"/>
      <c r="X716" s="453"/>
      <c r="Y716" s="319"/>
    </row>
    <row r="717" spans="2:25" x14ac:dyDescent="0.2">
      <c r="B717" s="152"/>
      <c r="C717" s="1622" t="s">
        <v>565</v>
      </c>
      <c r="D717" s="1623"/>
      <c r="E717" s="156"/>
      <c r="F717" s="1649"/>
      <c r="G717" s="1650"/>
      <c r="H717" s="219">
        <f>SUM(H711:H716)</f>
        <v>139486</v>
      </c>
      <c r="I717" s="157"/>
      <c r="J717" s="157"/>
      <c r="K717" s="157">
        <f>SUM(K706:K713)</f>
        <v>0</v>
      </c>
      <c r="L717" s="1499"/>
      <c r="M717" s="1500"/>
      <c r="N717" s="157"/>
      <c r="O717" s="311">
        <f>SUM(O706:O716)</f>
        <v>1121</v>
      </c>
      <c r="P717" s="157"/>
      <c r="Q717" s="157"/>
      <c r="R717" s="219">
        <f>SUM(R706:R716)</f>
        <v>0</v>
      </c>
      <c r="S717" s="1642"/>
      <c r="T717" s="1643"/>
      <c r="U717" s="1589"/>
      <c r="V717" s="1591"/>
      <c r="W717" s="451"/>
      <c r="X717" s="451"/>
      <c r="Y717" s="67"/>
    </row>
    <row r="718" spans="2:25" x14ac:dyDescent="0.2">
      <c r="B718" s="1556"/>
      <c r="C718" s="1459"/>
      <c r="D718" s="1460"/>
      <c r="E718" s="1469" t="s">
        <v>502</v>
      </c>
      <c r="F718" s="1471"/>
      <c r="G718" s="1472"/>
      <c r="H718" s="1473"/>
      <c r="I718" s="68" t="s">
        <v>503</v>
      </c>
      <c r="J718" s="1442" t="s">
        <v>502</v>
      </c>
      <c r="K718" s="1471" t="s">
        <v>628</v>
      </c>
      <c r="L718" s="1472"/>
      <c r="M718" s="1473"/>
    </row>
    <row r="719" spans="2:25" x14ac:dyDescent="0.2">
      <c r="B719" s="1513" t="s">
        <v>504</v>
      </c>
      <c r="C719" s="1514"/>
      <c r="D719" s="1515"/>
      <c r="E719" s="1470"/>
      <c r="F719" s="1474"/>
      <c r="G719" s="1475"/>
      <c r="H719" s="1476"/>
      <c r="I719" s="1512" t="s">
        <v>505</v>
      </c>
      <c r="J719" s="1443"/>
      <c r="K719" s="1474"/>
      <c r="L719" s="1475"/>
      <c r="M719" s="1476"/>
    </row>
    <row r="720" spans="2:25" x14ac:dyDescent="0.2">
      <c r="B720" s="1513"/>
      <c r="C720" s="1514"/>
      <c r="D720" s="1515"/>
      <c r="E720" s="1469" t="s">
        <v>506</v>
      </c>
      <c r="F720" s="1501"/>
      <c r="G720" s="1472"/>
      <c r="H720" s="1473"/>
      <c r="I720" s="1512"/>
      <c r="J720" s="1442" t="s">
        <v>506</v>
      </c>
      <c r="K720" s="1501"/>
      <c r="L720" s="1472"/>
      <c r="M720" s="1473"/>
    </row>
    <row r="721" spans="2:13" x14ac:dyDescent="0.2">
      <c r="B721" s="1504" t="s">
        <v>507</v>
      </c>
      <c r="C721" s="1505"/>
      <c r="D721" s="1506"/>
      <c r="E721" s="1470"/>
      <c r="F721" s="1474"/>
      <c r="G721" s="1475"/>
      <c r="H721" s="1476"/>
      <c r="I721" s="1494" t="s">
        <v>508</v>
      </c>
      <c r="J721" s="1443"/>
      <c r="K721" s="1474"/>
      <c r="L721" s="1475"/>
      <c r="M721" s="1476"/>
    </row>
    <row r="722" spans="2:13" x14ac:dyDescent="0.2">
      <c r="B722" s="1504"/>
      <c r="C722" s="1505"/>
      <c r="D722" s="1506"/>
      <c r="E722" s="1469" t="s">
        <v>509</v>
      </c>
      <c r="F722" s="1482"/>
      <c r="G722" s="1483"/>
      <c r="H722" s="1484"/>
      <c r="I722" s="1494"/>
      <c r="J722" s="1442" t="s">
        <v>509</v>
      </c>
      <c r="K722" s="1482"/>
      <c r="L722" s="1483"/>
      <c r="M722" s="1484"/>
    </row>
    <row r="723" spans="2:13" x14ac:dyDescent="0.2">
      <c r="B723" s="1461"/>
      <c r="C723" s="1462"/>
      <c r="D723" s="1463"/>
      <c r="E723" s="1470"/>
      <c r="F723" s="1485"/>
      <c r="G723" s="1486"/>
      <c r="H723" s="1487"/>
      <c r="I723" s="69" t="s">
        <v>510</v>
      </c>
      <c r="J723" s="1443"/>
      <c r="K723" s="1485"/>
      <c r="L723" s="1486"/>
      <c r="M723" s="1487"/>
    </row>
    <row r="734" spans="2:13" ht="16.5" x14ac:dyDescent="0.2">
      <c r="B734" s="27" t="s">
        <v>472</v>
      </c>
      <c r="C734" s="1464" t="s">
        <v>647</v>
      </c>
      <c r="D734" s="1465"/>
      <c r="E734" s="58" t="s">
        <v>473</v>
      </c>
      <c r="F734" s="1477" t="s">
        <v>474</v>
      </c>
      <c r="G734" s="1478"/>
    </row>
    <row r="735" spans="2:13" x14ac:dyDescent="0.2">
      <c r="B735" s="1334"/>
      <c r="C735" s="1335"/>
      <c r="D735" s="1335"/>
      <c r="E735" s="1335"/>
      <c r="F735" s="1335"/>
      <c r="G735" s="1335"/>
    </row>
    <row r="736" spans="2:13" ht="16.5" x14ac:dyDescent="0.2">
      <c r="B736" s="58" t="s">
        <v>475</v>
      </c>
      <c r="C736" s="1479"/>
      <c r="D736" s="1465"/>
      <c r="E736" s="28" t="s">
        <v>476</v>
      </c>
      <c r="F736" s="1477" t="s">
        <v>474</v>
      </c>
      <c r="G736" s="1478"/>
    </row>
    <row r="737" spans="2:25" x14ac:dyDescent="0.2">
      <c r="B737" s="39"/>
      <c r="C737" s="1561" t="s">
        <v>477</v>
      </c>
      <c r="D737" s="1562"/>
      <c r="E737" s="39"/>
      <c r="F737" s="1334"/>
      <c r="G737" s="1336"/>
      <c r="H737" s="39"/>
      <c r="I737" s="59" t="s">
        <v>478</v>
      </c>
      <c r="J737" s="39"/>
      <c r="K737" s="39"/>
      <c r="L737" s="1490" t="s">
        <v>479</v>
      </c>
      <c r="M737" s="1491"/>
      <c r="N737" s="39"/>
      <c r="O737" s="39"/>
      <c r="P737" s="59" t="s">
        <v>480</v>
      </c>
      <c r="Q737" s="39"/>
      <c r="R737" s="39"/>
      <c r="S737" s="1490" t="s">
        <v>481</v>
      </c>
      <c r="T737" s="1491"/>
      <c r="U737" s="1540" t="s">
        <v>482</v>
      </c>
      <c r="V737" s="1541"/>
      <c r="W737" s="1541"/>
      <c r="X737" s="1542"/>
    </row>
    <row r="738" spans="2:25" ht="99" x14ac:dyDescent="0.2">
      <c r="B738" s="61" t="s">
        <v>484</v>
      </c>
      <c r="C738" s="1534" t="s">
        <v>485</v>
      </c>
      <c r="D738" s="1535"/>
      <c r="E738" s="60" t="s">
        <v>486</v>
      </c>
      <c r="F738" s="1490" t="s">
        <v>487</v>
      </c>
      <c r="G738" s="1491"/>
      <c r="H738" s="28" t="s">
        <v>488</v>
      </c>
      <c r="I738" s="61" t="s">
        <v>489</v>
      </c>
      <c r="J738" s="59" t="s">
        <v>490</v>
      </c>
      <c r="K738" s="28" t="s">
        <v>491</v>
      </c>
      <c r="L738" s="1490" t="s">
        <v>492</v>
      </c>
      <c r="M738" s="1491"/>
      <c r="N738" s="28" t="s">
        <v>493</v>
      </c>
      <c r="O738" s="28" t="s">
        <v>494</v>
      </c>
      <c r="P738" s="28" t="s">
        <v>495</v>
      </c>
      <c r="Q738" s="59" t="s">
        <v>496</v>
      </c>
      <c r="R738" s="59" t="s">
        <v>497</v>
      </c>
      <c r="S738" s="1320" t="s">
        <v>498</v>
      </c>
      <c r="T738" s="1322"/>
      <c r="U738" s="1536" t="s">
        <v>499</v>
      </c>
      <c r="V738" s="1537"/>
      <c r="W738" s="62" t="s">
        <v>500</v>
      </c>
      <c r="X738" s="62" t="s">
        <v>501</v>
      </c>
    </row>
    <row r="739" spans="2:25" x14ac:dyDescent="0.2">
      <c r="B739" s="95">
        <v>600</v>
      </c>
      <c r="C739" s="1495" t="s">
        <v>570</v>
      </c>
      <c r="D739" s="1496"/>
      <c r="E739" s="123"/>
      <c r="F739" s="254">
        <v>3</v>
      </c>
      <c r="G739" s="255"/>
      <c r="H739" s="1012">
        <f>'Table 7'!D518</f>
        <v>1296</v>
      </c>
      <c r="I739" s="710">
        <f>H739/F739</f>
        <v>432</v>
      </c>
      <c r="J739" s="253">
        <v>3</v>
      </c>
      <c r="K739" s="253">
        <f>'Table 7'!G518</f>
        <v>1576</v>
      </c>
      <c r="L739" s="702">
        <f>K739/J739</f>
        <v>525.33333333333337</v>
      </c>
      <c r="M739" s="243"/>
      <c r="N739" s="253">
        <v>3</v>
      </c>
      <c r="O739" s="253">
        <f>'Table 7'!H518</f>
        <v>1636</v>
      </c>
      <c r="P739" s="716">
        <f>O739/N739</f>
        <v>545.33333333333337</v>
      </c>
      <c r="Q739" s="253">
        <v>3</v>
      </c>
      <c r="R739" s="1008">
        <f>'Table 7'!J518</f>
        <v>1571</v>
      </c>
      <c r="S739" s="706">
        <f>R739/Q739</f>
        <v>523.66666666666663</v>
      </c>
      <c r="T739" s="159"/>
      <c r="U739" s="250"/>
      <c r="V739" s="251"/>
      <c r="W739" s="65"/>
      <c r="X739" s="66"/>
      <c r="Y739" s="67"/>
    </row>
    <row r="740" spans="2:25" x14ac:dyDescent="0.2">
      <c r="B740" s="95">
        <v>601</v>
      </c>
      <c r="C740" s="1456" t="s">
        <v>564</v>
      </c>
      <c r="D740" s="1520"/>
      <c r="E740" s="123"/>
      <c r="F740" s="254">
        <v>3</v>
      </c>
      <c r="G740" s="255"/>
      <c r="H740" s="1012">
        <f>'Table 7'!D519</f>
        <v>216</v>
      </c>
      <c r="I740" s="710">
        <f t="shared" ref="I740:I742" si="95">H740/F740</f>
        <v>72</v>
      </c>
      <c r="J740" s="253">
        <v>3</v>
      </c>
      <c r="K740" s="253">
        <f>'Table 7'!G519</f>
        <v>290</v>
      </c>
      <c r="L740" s="702">
        <f t="shared" ref="L740:L743" si="96">K740/J740</f>
        <v>96.666666666666671</v>
      </c>
      <c r="M740" s="243"/>
      <c r="N740" s="253">
        <v>3</v>
      </c>
      <c r="O740" s="253">
        <f>'Table 7'!H519</f>
        <v>290</v>
      </c>
      <c r="P740" s="716">
        <f t="shared" ref="P740:P743" si="97">O740/N740</f>
        <v>96.666666666666671</v>
      </c>
      <c r="Q740" s="253">
        <v>3</v>
      </c>
      <c r="R740" s="1008">
        <f>'Table 7'!J519</f>
        <v>262</v>
      </c>
      <c r="S740" s="706">
        <f>R740/Q740</f>
        <v>87.333333333333329</v>
      </c>
      <c r="T740" s="159"/>
      <c r="U740" s="250"/>
      <c r="V740" s="251"/>
      <c r="W740" s="65"/>
      <c r="X740" s="66"/>
      <c r="Y740" s="67"/>
    </row>
    <row r="741" spans="2:25" x14ac:dyDescent="0.2">
      <c r="B741" s="95">
        <v>6024100</v>
      </c>
      <c r="C741" s="1454" t="s">
        <v>1079</v>
      </c>
      <c r="D741" s="1455"/>
      <c r="E741" s="271"/>
      <c r="F741" s="1119">
        <v>3</v>
      </c>
      <c r="G741" s="1120"/>
      <c r="H741" s="960"/>
      <c r="I741" s="710">
        <f t="shared" si="95"/>
        <v>0</v>
      </c>
      <c r="J741" s="253">
        <v>3</v>
      </c>
      <c r="K741" s="253">
        <v>50</v>
      </c>
      <c r="L741" s="946">
        <f t="shared" si="96"/>
        <v>16.666666666666668</v>
      </c>
      <c r="M741" s="1118"/>
      <c r="N741" s="253">
        <v>3</v>
      </c>
      <c r="O741" s="253"/>
      <c r="P741" s="716">
        <f t="shared" si="97"/>
        <v>0</v>
      </c>
      <c r="Q741" s="253">
        <v>3</v>
      </c>
      <c r="R741" s="1131"/>
      <c r="S741" s="1113">
        <f>R741/Q741</f>
        <v>0</v>
      </c>
      <c r="T741" s="159"/>
      <c r="U741" s="1121"/>
      <c r="V741" s="1122"/>
      <c r="W741" s="65"/>
      <c r="X741" s="66"/>
      <c r="Y741" s="67"/>
    </row>
    <row r="742" spans="2:25" x14ac:dyDescent="0.2">
      <c r="B742" s="95">
        <v>6029099</v>
      </c>
      <c r="C742" s="1453" t="s">
        <v>699</v>
      </c>
      <c r="D742" s="1453"/>
      <c r="E742" s="290"/>
      <c r="F742" s="248">
        <v>3</v>
      </c>
      <c r="G742" s="249"/>
      <c r="H742" s="1011">
        <v>402</v>
      </c>
      <c r="I742" s="710">
        <f t="shared" si="95"/>
        <v>134</v>
      </c>
      <c r="J742" s="63">
        <v>3</v>
      </c>
      <c r="K742" s="253">
        <v>550</v>
      </c>
      <c r="L742" s="702">
        <f t="shared" si="96"/>
        <v>183.33333333333334</v>
      </c>
      <c r="M742" s="243"/>
      <c r="N742" s="253">
        <v>3</v>
      </c>
      <c r="O742" s="253">
        <v>435</v>
      </c>
      <c r="P742" s="716">
        <f t="shared" si="97"/>
        <v>145</v>
      </c>
      <c r="Q742" s="253">
        <v>3</v>
      </c>
      <c r="R742" s="1011">
        <v>434</v>
      </c>
      <c r="S742" s="1646">
        <f>R742/Q742</f>
        <v>144.66666666666666</v>
      </c>
      <c r="T742" s="1493"/>
      <c r="U742" s="250"/>
      <c r="V742" s="251"/>
      <c r="W742" s="65"/>
      <c r="X742" s="66"/>
      <c r="Y742" s="67"/>
    </row>
    <row r="743" spans="2:25" x14ac:dyDescent="0.2">
      <c r="B743" s="837">
        <v>6022001</v>
      </c>
      <c r="C743" s="1444" t="s">
        <v>554</v>
      </c>
      <c r="D743" s="1445"/>
      <c r="E743" s="276"/>
      <c r="F743" s="252">
        <v>3</v>
      </c>
      <c r="G743" s="249"/>
      <c r="H743" s="218"/>
      <c r="I743" s="64"/>
      <c r="J743" s="63">
        <v>3</v>
      </c>
      <c r="K743" s="63"/>
      <c r="L743" s="702">
        <f t="shared" si="96"/>
        <v>0</v>
      </c>
      <c r="M743" s="243"/>
      <c r="N743" s="253">
        <v>3</v>
      </c>
      <c r="O743" s="253">
        <v>165</v>
      </c>
      <c r="P743" s="716">
        <f t="shared" si="97"/>
        <v>55</v>
      </c>
      <c r="Q743" s="253">
        <v>3</v>
      </c>
      <c r="R743" s="218">
        <v>163</v>
      </c>
      <c r="S743" s="1646">
        <f>R743/Q743</f>
        <v>54.333333333333336</v>
      </c>
      <c r="T743" s="1493"/>
      <c r="U743" s="250"/>
      <c r="V743" s="251"/>
      <c r="W743" s="65"/>
      <c r="X743" s="66"/>
      <c r="Y743" s="67"/>
    </row>
    <row r="744" spans="2:25" x14ac:dyDescent="0.2">
      <c r="B744" s="95">
        <v>231</v>
      </c>
      <c r="C744" s="1453" t="s">
        <v>1051</v>
      </c>
      <c r="D744" s="1453"/>
      <c r="E744" s="291"/>
      <c r="F744" s="248"/>
      <c r="G744" s="249"/>
      <c r="H744" s="218">
        <v>842</v>
      </c>
      <c r="I744" s="64"/>
      <c r="J744" s="63"/>
      <c r="K744" s="63"/>
      <c r="L744" s="192"/>
      <c r="M744" s="243"/>
      <c r="N744" s="63"/>
      <c r="O744" s="253"/>
      <c r="P744" s="65"/>
      <c r="Q744" s="63"/>
      <c r="R744" s="218"/>
      <c r="S744" s="151"/>
      <c r="T744" s="159"/>
      <c r="U744" s="250"/>
      <c r="V744" s="251"/>
      <c r="W744" s="65"/>
      <c r="X744" s="66"/>
      <c r="Y744" s="67"/>
    </row>
    <row r="745" spans="2:25" x14ac:dyDescent="0.2">
      <c r="B745" s="95">
        <v>231</v>
      </c>
      <c r="C745" s="1453" t="s">
        <v>1052</v>
      </c>
      <c r="D745" s="1453"/>
      <c r="E745" s="293"/>
      <c r="F745" s="248"/>
      <c r="G745" s="249"/>
      <c r="H745" s="218">
        <v>52</v>
      </c>
      <c r="I745" s="64"/>
      <c r="J745" s="63"/>
      <c r="K745" s="63"/>
      <c r="L745" s="192"/>
      <c r="M745" s="243"/>
      <c r="N745" s="63"/>
      <c r="O745" s="253">
        <v>229</v>
      </c>
      <c r="P745" s="65"/>
      <c r="Q745" s="63"/>
      <c r="R745" s="218"/>
      <c r="S745" s="151"/>
      <c r="T745" s="159"/>
      <c r="U745" s="250"/>
      <c r="V745" s="251"/>
      <c r="W745" s="65"/>
      <c r="X745" s="66"/>
      <c r="Y745" s="67"/>
    </row>
    <row r="746" spans="2:25" x14ac:dyDescent="0.2">
      <c r="B746" s="95"/>
      <c r="C746" s="1468"/>
      <c r="D746" s="1468"/>
      <c r="E746" s="293"/>
      <c r="F746" s="248"/>
      <c r="G746" s="249"/>
      <c r="H746" s="77"/>
      <c r="I746" s="64"/>
      <c r="J746" s="63"/>
      <c r="K746" s="63"/>
      <c r="L746" s="192"/>
      <c r="M746" s="243"/>
      <c r="N746" s="63"/>
      <c r="O746" s="63"/>
      <c r="P746" s="65"/>
      <c r="Q746" s="63"/>
      <c r="R746" s="218"/>
      <c r="S746" s="151"/>
      <c r="T746" s="159"/>
      <c r="U746" s="250"/>
      <c r="V746" s="251"/>
      <c r="W746" s="65"/>
      <c r="X746" s="66"/>
      <c r="Y746" s="67"/>
    </row>
    <row r="747" spans="2:25" x14ac:dyDescent="0.2">
      <c r="B747" s="152"/>
      <c r="C747" s="1622" t="s">
        <v>565</v>
      </c>
      <c r="D747" s="1623"/>
      <c r="E747" s="156"/>
      <c r="F747" s="158"/>
      <c r="G747" s="156"/>
      <c r="H747" s="219">
        <f>SUM(H739:H746)</f>
        <v>2808</v>
      </c>
      <c r="I747" s="157"/>
      <c r="J747" s="157"/>
      <c r="K747" s="157">
        <f>SUM(K739:K746)</f>
        <v>2466</v>
      </c>
      <c r="L747" s="1499"/>
      <c r="M747" s="1500"/>
      <c r="N747" s="157"/>
      <c r="O747" s="157">
        <f>SUM(O739:O746)</f>
        <v>2755</v>
      </c>
      <c r="P747" s="157"/>
      <c r="Q747" s="157"/>
      <c r="R747" s="219">
        <f>SUM(R739:R746)</f>
        <v>2430</v>
      </c>
      <c r="S747" s="157"/>
      <c r="T747" s="157"/>
      <c r="U747" s="1620"/>
      <c r="V747" s="1621"/>
      <c r="W747" s="157"/>
      <c r="X747" s="157"/>
      <c r="Y747" s="67"/>
    </row>
    <row r="748" spans="2:25" x14ac:dyDescent="0.2">
      <c r="B748" s="1556"/>
      <c r="C748" s="1459"/>
      <c r="D748" s="1460"/>
      <c r="E748" s="1469" t="s">
        <v>502</v>
      </c>
      <c r="F748" s="1471" t="s">
        <v>1104</v>
      </c>
      <c r="G748" s="1472"/>
      <c r="H748" s="1473"/>
      <c r="I748" s="68" t="s">
        <v>503</v>
      </c>
      <c r="J748" s="1442" t="s">
        <v>502</v>
      </c>
      <c r="K748" s="1471" t="s">
        <v>628</v>
      </c>
      <c r="L748" s="1472"/>
      <c r="M748" s="1473"/>
    </row>
    <row r="749" spans="2:25" x14ac:dyDescent="0.2">
      <c r="B749" s="1513" t="s">
        <v>504</v>
      </c>
      <c r="C749" s="1514"/>
      <c r="D749" s="1515"/>
      <c r="E749" s="1470"/>
      <c r="F749" s="1474"/>
      <c r="G749" s="1475"/>
      <c r="H749" s="1476"/>
      <c r="I749" s="1512" t="s">
        <v>505</v>
      </c>
      <c r="J749" s="1443"/>
      <c r="K749" s="1474"/>
      <c r="L749" s="1475"/>
      <c r="M749" s="1476"/>
    </row>
    <row r="750" spans="2:25" x14ac:dyDescent="0.2">
      <c r="B750" s="1513"/>
      <c r="C750" s="1514"/>
      <c r="D750" s="1515"/>
      <c r="E750" s="1469" t="s">
        <v>506</v>
      </c>
      <c r="F750" s="1501"/>
      <c r="G750" s="1472"/>
      <c r="H750" s="1473"/>
      <c r="I750" s="1512"/>
      <c r="J750" s="1442" t="s">
        <v>506</v>
      </c>
      <c r="K750" s="1501"/>
      <c r="L750" s="1472"/>
      <c r="M750" s="1473"/>
    </row>
    <row r="751" spans="2:25" x14ac:dyDescent="0.2">
      <c r="B751" s="1504" t="s">
        <v>507</v>
      </c>
      <c r="C751" s="1505"/>
      <c r="D751" s="1506"/>
      <c r="E751" s="1470"/>
      <c r="F751" s="1474"/>
      <c r="G751" s="1475"/>
      <c r="H751" s="1476"/>
      <c r="I751" s="1494" t="s">
        <v>508</v>
      </c>
      <c r="J751" s="1443"/>
      <c r="K751" s="1474"/>
      <c r="L751" s="1475"/>
      <c r="M751" s="1476"/>
    </row>
    <row r="752" spans="2:25" x14ac:dyDescent="0.2">
      <c r="B752" s="1504"/>
      <c r="C752" s="1505"/>
      <c r="D752" s="1506"/>
      <c r="E752" s="1469" t="s">
        <v>509</v>
      </c>
      <c r="F752" s="1482"/>
      <c r="G752" s="1483"/>
      <c r="H752" s="1484"/>
      <c r="I752" s="1494"/>
      <c r="J752" s="1442" t="s">
        <v>509</v>
      </c>
      <c r="K752" s="1482"/>
      <c r="L752" s="1483"/>
      <c r="M752" s="1484"/>
    </row>
    <row r="753" spans="2:25" x14ac:dyDescent="0.2">
      <c r="B753" s="1461"/>
      <c r="C753" s="1462"/>
      <c r="D753" s="1463"/>
      <c r="E753" s="1470"/>
      <c r="F753" s="1485"/>
      <c r="G753" s="1486"/>
      <c r="H753" s="1487"/>
      <c r="I753" s="69" t="s">
        <v>510</v>
      </c>
      <c r="J753" s="1443"/>
      <c r="K753" s="1485"/>
      <c r="L753" s="1486"/>
      <c r="M753" s="1487"/>
    </row>
    <row r="762" spans="2:25" ht="16.5" x14ac:dyDescent="0.2">
      <c r="B762" s="27" t="s">
        <v>472</v>
      </c>
      <c r="C762" s="1464" t="s">
        <v>685</v>
      </c>
      <c r="D762" s="1465"/>
      <c r="E762" s="58" t="s">
        <v>473</v>
      </c>
      <c r="F762" s="1477" t="s">
        <v>474</v>
      </c>
      <c r="G762" s="1478"/>
    </row>
    <row r="763" spans="2:25" x14ac:dyDescent="0.2">
      <c r="B763" s="1334"/>
      <c r="C763" s="1335"/>
      <c r="D763" s="1335"/>
      <c r="E763" s="1335"/>
      <c r="F763" s="1335"/>
      <c r="G763" s="1335"/>
    </row>
    <row r="764" spans="2:25" ht="16.5" x14ac:dyDescent="0.2">
      <c r="B764" s="58" t="s">
        <v>475</v>
      </c>
      <c r="C764" s="1479"/>
      <c r="D764" s="1465"/>
      <c r="E764" s="28" t="s">
        <v>476</v>
      </c>
      <c r="F764" s="1477" t="s">
        <v>474</v>
      </c>
      <c r="G764" s="1478"/>
    </row>
    <row r="765" spans="2:25" x14ac:dyDescent="0.2">
      <c r="B765" s="39"/>
      <c r="C765" s="1561" t="s">
        <v>477</v>
      </c>
      <c r="D765" s="1562"/>
      <c r="E765" s="39"/>
      <c r="F765" s="1334"/>
      <c r="G765" s="1336"/>
      <c r="H765" s="39"/>
      <c r="I765" s="59" t="s">
        <v>478</v>
      </c>
      <c r="J765" s="39"/>
      <c r="K765" s="39"/>
      <c r="L765" s="1490" t="s">
        <v>479</v>
      </c>
      <c r="M765" s="1491"/>
      <c r="N765" s="39"/>
      <c r="O765" s="39"/>
      <c r="P765" s="59" t="s">
        <v>480</v>
      </c>
      <c r="Q765" s="39"/>
      <c r="R765" s="39"/>
      <c r="S765" s="1490" t="s">
        <v>481</v>
      </c>
      <c r="T765" s="1491"/>
      <c r="U765" s="1540" t="s">
        <v>482</v>
      </c>
      <c r="V765" s="1541"/>
      <c r="W765" s="1541"/>
      <c r="X765" s="1542"/>
    </row>
    <row r="766" spans="2:25" ht="99" x14ac:dyDescent="0.2">
      <c r="B766" s="848" t="s">
        <v>484</v>
      </c>
      <c r="C766" s="1534" t="s">
        <v>485</v>
      </c>
      <c r="D766" s="1535"/>
      <c r="E766" s="60" t="s">
        <v>486</v>
      </c>
      <c r="F766" s="1490" t="s">
        <v>487</v>
      </c>
      <c r="G766" s="1491"/>
      <c r="H766" s="28" t="s">
        <v>488</v>
      </c>
      <c r="I766" s="61" t="s">
        <v>489</v>
      </c>
      <c r="J766" s="59" t="s">
        <v>490</v>
      </c>
      <c r="K766" s="28" t="s">
        <v>491</v>
      </c>
      <c r="L766" s="1490" t="s">
        <v>492</v>
      </c>
      <c r="M766" s="1491"/>
      <c r="N766" s="28" t="s">
        <v>493</v>
      </c>
      <c r="O766" s="28" t="s">
        <v>494</v>
      </c>
      <c r="P766" s="28" t="s">
        <v>495</v>
      </c>
      <c r="Q766" s="59" t="s">
        <v>496</v>
      </c>
      <c r="R766" s="59" t="s">
        <v>497</v>
      </c>
      <c r="S766" s="1320" t="s">
        <v>498</v>
      </c>
      <c r="T766" s="1322"/>
      <c r="U766" s="1536" t="s">
        <v>499</v>
      </c>
      <c r="V766" s="1537"/>
      <c r="W766" s="62" t="s">
        <v>500</v>
      </c>
      <c r="X766" s="62" t="s">
        <v>501</v>
      </c>
    </row>
    <row r="767" spans="2:25" ht="12.75" customHeight="1" x14ac:dyDescent="0.2">
      <c r="B767" s="857">
        <v>6060099</v>
      </c>
      <c r="C767" s="1662" t="s">
        <v>1009</v>
      </c>
      <c r="D767" s="1663"/>
      <c r="E767" s="849"/>
      <c r="F767" s="850"/>
      <c r="G767" s="851"/>
      <c r="H767" s="1014">
        <v>1086</v>
      </c>
      <c r="I767" s="854"/>
      <c r="J767" s="852"/>
      <c r="K767" s="853"/>
      <c r="L767" s="855"/>
      <c r="M767" s="835"/>
      <c r="N767" s="853"/>
      <c r="O767" s="1083">
        <v>1103</v>
      </c>
      <c r="P767" s="856"/>
      <c r="Q767" s="852"/>
      <c r="R767" s="1014">
        <v>856</v>
      </c>
      <c r="S767" s="1664"/>
      <c r="T767" s="1665"/>
      <c r="U767" s="838"/>
      <c r="V767" s="839"/>
      <c r="W767" s="62"/>
      <c r="X767" s="62"/>
      <c r="Y767" s="461"/>
    </row>
    <row r="768" spans="2:25" x14ac:dyDescent="0.2">
      <c r="B768" s="265">
        <v>231</v>
      </c>
      <c r="C768" s="1641" t="s">
        <v>700</v>
      </c>
      <c r="D768" s="1655"/>
      <c r="E768" s="123"/>
      <c r="F768" s="254"/>
      <c r="G768" s="255"/>
      <c r="H768" s="218">
        <v>1304</v>
      </c>
      <c r="I768" s="199" t="e">
        <f>H768/F768</f>
        <v>#DIV/0!</v>
      </c>
      <c r="J768" s="253"/>
      <c r="K768" s="253"/>
      <c r="L768" s="192" t="e">
        <f>K768/J768</f>
        <v>#DIV/0!</v>
      </c>
      <c r="M768" s="376"/>
      <c r="N768" s="253"/>
      <c r="O768" s="253">
        <v>12563</v>
      </c>
      <c r="P768" s="312" t="e">
        <f>O768/N768</f>
        <v>#DIV/0!</v>
      </c>
      <c r="Q768" s="253"/>
      <c r="R768" s="218">
        <v>11935</v>
      </c>
      <c r="S768" s="267" t="e">
        <f>R768/Q768</f>
        <v>#DIV/0!</v>
      </c>
      <c r="T768" s="159"/>
      <c r="U768" s="377"/>
      <c r="V768" s="378"/>
      <c r="W768" s="65"/>
      <c r="X768" s="66"/>
      <c r="Y768" s="67"/>
    </row>
    <row r="769" spans="2:25" x14ac:dyDescent="0.2">
      <c r="B769" s="265"/>
      <c r="C769" s="1447"/>
      <c r="D769" s="1497"/>
      <c r="E769" s="123"/>
      <c r="F769" s="254"/>
      <c r="G769" s="255"/>
      <c r="H769" s="218"/>
      <c r="I769" s="199" t="e">
        <f>H769/F769</f>
        <v>#DIV/0!</v>
      </c>
      <c r="J769" s="253"/>
      <c r="K769" s="253"/>
      <c r="L769" s="192" t="e">
        <f>K769/J769</f>
        <v>#DIV/0!</v>
      </c>
      <c r="M769" s="376"/>
      <c r="N769" s="253"/>
      <c r="O769" s="253"/>
      <c r="P769" s="312" t="e">
        <f>O769/N769</f>
        <v>#DIV/0!</v>
      </c>
      <c r="Q769" s="253"/>
      <c r="R769" s="218"/>
      <c r="S769" s="267" t="e">
        <f>R769/Q769</f>
        <v>#DIV/0!</v>
      </c>
      <c r="T769" s="159"/>
      <c r="U769" s="377"/>
      <c r="V769" s="378"/>
      <c r="W769" s="65"/>
      <c r="X769" s="66"/>
      <c r="Y769" s="67"/>
    </row>
    <row r="770" spans="2:25" x14ac:dyDescent="0.2">
      <c r="B770" s="95"/>
      <c r="C770" s="1453"/>
      <c r="D770" s="1453"/>
      <c r="E770" s="373"/>
      <c r="F770" s="379"/>
      <c r="G770" s="380"/>
      <c r="H770" s="381"/>
      <c r="I770" s="64"/>
      <c r="J770" s="63"/>
      <c r="K770" s="63"/>
      <c r="L770" s="192"/>
      <c r="M770" s="376"/>
      <c r="N770" s="63"/>
      <c r="O770" s="253"/>
      <c r="P770" s="65"/>
      <c r="Q770" s="253"/>
      <c r="R770" s="218"/>
      <c r="S770" s="151"/>
      <c r="T770" s="159"/>
      <c r="U770" s="377"/>
      <c r="V770" s="378"/>
      <c r="W770" s="65"/>
      <c r="X770" s="66"/>
      <c r="Y770" s="67"/>
    </row>
    <row r="771" spans="2:25" x14ac:dyDescent="0.2">
      <c r="B771" s="95"/>
      <c r="C771" s="1507"/>
      <c r="D771" s="1507"/>
      <c r="E771" s="299"/>
      <c r="F771" s="372"/>
      <c r="G771" s="373"/>
      <c r="H771" s="381"/>
      <c r="I771" s="64"/>
      <c r="J771" s="63"/>
      <c r="K771" s="63"/>
      <c r="L771" s="192"/>
      <c r="M771" s="376"/>
      <c r="N771" s="63"/>
      <c r="O771" s="63"/>
      <c r="P771" s="65"/>
      <c r="Q771" s="63"/>
      <c r="R771" s="218"/>
      <c r="S771" s="151"/>
      <c r="T771" s="159"/>
      <c r="U771" s="377"/>
      <c r="V771" s="378"/>
      <c r="W771" s="65"/>
      <c r="X771" s="66"/>
      <c r="Y771" s="67"/>
    </row>
    <row r="772" spans="2:25" x14ac:dyDescent="0.2">
      <c r="B772" s="95"/>
      <c r="C772" s="1507"/>
      <c r="D772" s="1507"/>
      <c r="E772" s="160"/>
      <c r="F772" s="1638"/>
      <c r="G772" s="1639"/>
      <c r="H772" s="381"/>
      <c r="I772" s="64"/>
      <c r="J772" s="63"/>
      <c r="K772" s="63"/>
      <c r="L772" s="192"/>
      <c r="M772" s="376"/>
      <c r="N772" s="63"/>
      <c r="O772" s="63"/>
      <c r="P772" s="65"/>
      <c r="Q772" s="63"/>
      <c r="R772" s="218"/>
      <c r="S772" s="151"/>
      <c r="T772" s="159"/>
      <c r="U772" s="377"/>
      <c r="V772" s="378"/>
      <c r="W772" s="65"/>
      <c r="X772" s="66"/>
      <c r="Y772" s="67"/>
    </row>
    <row r="773" spans="2:25" x14ac:dyDescent="0.2">
      <c r="B773" s="265"/>
      <c r="C773" s="1645"/>
      <c r="D773" s="1645"/>
      <c r="E773" s="300"/>
      <c r="F773" s="374"/>
      <c r="G773" s="375"/>
      <c r="H773" s="77"/>
      <c r="I773" s="64"/>
      <c r="J773" s="63"/>
      <c r="K773" s="63"/>
      <c r="L773" s="192"/>
      <c r="M773" s="376"/>
      <c r="N773" s="63"/>
      <c r="O773" s="63"/>
      <c r="P773" s="65"/>
      <c r="Q773" s="63"/>
      <c r="R773" s="218"/>
      <c r="S773" s="151"/>
      <c r="T773" s="159"/>
      <c r="U773" s="377"/>
      <c r="V773" s="378"/>
      <c r="W773" s="65"/>
      <c r="X773" s="66"/>
      <c r="Y773" s="67"/>
    </row>
    <row r="774" spans="2:25" x14ac:dyDescent="0.2">
      <c r="B774" s="265"/>
      <c r="C774" s="1647"/>
      <c r="D774" s="1648"/>
      <c r="E774" s="154"/>
      <c r="F774" s="379"/>
      <c r="G774" s="380"/>
      <c r="H774" s="77"/>
      <c r="I774" s="64"/>
      <c r="J774" s="63"/>
      <c r="K774" s="63"/>
      <c r="L774" s="192"/>
      <c r="M774" s="376"/>
      <c r="N774" s="63"/>
      <c r="O774" s="63"/>
      <c r="P774" s="65"/>
      <c r="Q774" s="63"/>
      <c r="R774" s="218"/>
      <c r="S774" s="151"/>
      <c r="T774" s="159"/>
      <c r="U774" s="377"/>
      <c r="V774" s="378"/>
      <c r="W774" s="65"/>
      <c r="X774" s="66"/>
      <c r="Y774" s="67"/>
    </row>
    <row r="775" spans="2:25" x14ac:dyDescent="0.2">
      <c r="B775" s="265"/>
      <c r="C775" s="1641"/>
      <c r="D775" s="1661"/>
      <c r="E775" s="204"/>
      <c r="F775" s="204"/>
      <c r="G775" s="204"/>
      <c r="H775" s="234"/>
      <c r="I775" s="295"/>
      <c r="J775" s="204"/>
      <c r="K775" s="204"/>
      <c r="L775" s="295"/>
      <c r="M775" s="295"/>
      <c r="N775" s="204"/>
      <c r="O775" s="204"/>
      <c r="P775" s="296"/>
      <c r="Q775" s="204"/>
      <c r="R775" s="218"/>
      <c r="S775" s="296"/>
      <c r="T775" s="296"/>
      <c r="U775" s="297"/>
      <c r="V775" s="297"/>
      <c r="W775" s="296"/>
      <c r="X775" s="298"/>
      <c r="Y775" s="67"/>
    </row>
    <row r="776" spans="2:25" x14ac:dyDescent="0.2">
      <c r="B776" s="152"/>
      <c r="C776" s="1622" t="s">
        <v>565</v>
      </c>
      <c r="D776" s="1623"/>
      <c r="E776" s="156"/>
      <c r="F776" s="1649"/>
      <c r="G776" s="1650"/>
      <c r="H776" s="219">
        <f>SUM(H768:H774)</f>
        <v>1304</v>
      </c>
      <c r="I776" s="157"/>
      <c r="J776" s="157"/>
      <c r="K776" s="157">
        <f>SUM(K768:K774)</f>
        <v>0</v>
      </c>
      <c r="L776" s="1499"/>
      <c r="M776" s="1500"/>
      <c r="N776" s="157"/>
      <c r="O776" s="311">
        <f>SUM(O767:O775)</f>
        <v>13666</v>
      </c>
      <c r="P776" s="157"/>
      <c r="Q776" s="157"/>
      <c r="R776" s="219">
        <f>SUM(R767:R775)</f>
        <v>12791</v>
      </c>
      <c r="S776" s="157"/>
      <c r="T776" s="157"/>
      <c r="U776" s="1620"/>
      <c r="V776" s="1621"/>
      <c r="W776" s="157"/>
      <c r="X776" s="157"/>
      <c r="Y776" s="67"/>
    </row>
    <row r="777" spans="2:25" x14ac:dyDescent="0.2">
      <c r="B777" s="1556"/>
      <c r="C777" s="1459"/>
      <c r="D777" s="1460"/>
      <c r="E777" s="1469" t="s">
        <v>502</v>
      </c>
      <c r="F777" s="1471"/>
      <c r="G777" s="1472"/>
      <c r="H777" s="1473"/>
      <c r="I777" s="68" t="s">
        <v>503</v>
      </c>
      <c r="J777" s="1442" t="s">
        <v>502</v>
      </c>
      <c r="K777" s="1471" t="s">
        <v>628</v>
      </c>
      <c r="L777" s="1472"/>
      <c r="M777" s="1473"/>
    </row>
    <row r="778" spans="2:25" x14ac:dyDescent="0.2">
      <c r="B778" s="1513" t="s">
        <v>504</v>
      </c>
      <c r="C778" s="1514"/>
      <c r="D778" s="1515"/>
      <c r="E778" s="1470"/>
      <c r="F778" s="1474"/>
      <c r="G778" s="1475"/>
      <c r="H778" s="1476"/>
      <c r="I778" s="1512" t="s">
        <v>505</v>
      </c>
      <c r="J778" s="1443"/>
      <c r="K778" s="1474"/>
      <c r="L778" s="1475"/>
      <c r="M778" s="1476"/>
    </row>
    <row r="779" spans="2:25" x14ac:dyDescent="0.2">
      <c r="B779" s="1513"/>
      <c r="C779" s="1514"/>
      <c r="D779" s="1515"/>
      <c r="E779" s="1469" t="s">
        <v>506</v>
      </c>
      <c r="F779" s="1501"/>
      <c r="G779" s="1472"/>
      <c r="H779" s="1473"/>
      <c r="I779" s="1512"/>
      <c r="J779" s="1442" t="s">
        <v>506</v>
      </c>
      <c r="K779" s="1501"/>
      <c r="L779" s="1472"/>
      <c r="M779" s="1473"/>
    </row>
    <row r="780" spans="2:25" x14ac:dyDescent="0.2">
      <c r="B780" s="1504" t="s">
        <v>507</v>
      </c>
      <c r="C780" s="1505"/>
      <c r="D780" s="1506"/>
      <c r="E780" s="1470"/>
      <c r="F780" s="1474"/>
      <c r="G780" s="1475"/>
      <c r="H780" s="1476"/>
      <c r="I780" s="1494" t="s">
        <v>508</v>
      </c>
      <c r="J780" s="1443"/>
      <c r="K780" s="1474"/>
      <c r="L780" s="1475"/>
      <c r="M780" s="1476"/>
    </row>
    <row r="781" spans="2:25" x14ac:dyDescent="0.2">
      <c r="B781" s="1504"/>
      <c r="C781" s="1505"/>
      <c r="D781" s="1506"/>
      <c r="E781" s="1469" t="s">
        <v>509</v>
      </c>
      <c r="F781" s="1482"/>
      <c r="G781" s="1483"/>
      <c r="H781" s="1484"/>
      <c r="I781" s="1494"/>
      <c r="J781" s="1442" t="s">
        <v>509</v>
      </c>
      <c r="K781" s="1482"/>
      <c r="L781" s="1483"/>
      <c r="M781" s="1484"/>
    </row>
    <row r="782" spans="2:25" x14ac:dyDescent="0.2">
      <c r="B782" s="1461"/>
      <c r="C782" s="1462"/>
      <c r="D782" s="1463"/>
      <c r="E782" s="1470"/>
      <c r="F782" s="1485"/>
      <c r="G782" s="1486"/>
      <c r="H782" s="1487"/>
      <c r="I782" s="69" t="s">
        <v>510</v>
      </c>
      <c r="J782" s="1443"/>
      <c r="K782" s="1485"/>
      <c r="L782" s="1486"/>
      <c r="M782" s="1487"/>
    </row>
    <row r="797" spans="2:24" ht="16.5" x14ac:dyDescent="0.2">
      <c r="B797" s="27" t="s">
        <v>472</v>
      </c>
      <c r="C797" s="1464" t="s">
        <v>689</v>
      </c>
      <c r="D797" s="1465"/>
      <c r="E797" s="58" t="s">
        <v>473</v>
      </c>
      <c r="F797" s="1477" t="s">
        <v>474</v>
      </c>
      <c r="G797" s="1478"/>
    </row>
    <row r="798" spans="2:24" x14ac:dyDescent="0.2">
      <c r="B798" s="1334"/>
      <c r="C798" s="1335"/>
      <c r="D798" s="1335"/>
      <c r="E798" s="1335"/>
      <c r="F798" s="1335"/>
      <c r="G798" s="1335"/>
    </row>
    <row r="799" spans="2:24" ht="16.5" x14ac:dyDescent="0.2">
      <c r="B799" s="58" t="s">
        <v>475</v>
      </c>
      <c r="C799" s="1479"/>
      <c r="D799" s="1465"/>
      <c r="E799" s="28" t="s">
        <v>476</v>
      </c>
      <c r="F799" s="1477" t="s">
        <v>474</v>
      </c>
      <c r="G799" s="1478"/>
    </row>
    <row r="800" spans="2:24" x14ac:dyDescent="0.2">
      <c r="B800" s="39"/>
      <c r="C800" s="1561" t="s">
        <v>477</v>
      </c>
      <c r="D800" s="1562"/>
      <c r="E800" s="39"/>
      <c r="F800" s="1334"/>
      <c r="G800" s="1336"/>
      <c r="H800" s="39"/>
      <c r="I800" s="59" t="s">
        <v>478</v>
      </c>
      <c r="J800" s="39"/>
      <c r="K800" s="39"/>
      <c r="L800" s="1490" t="s">
        <v>479</v>
      </c>
      <c r="M800" s="1491"/>
      <c r="N800" s="39"/>
      <c r="O800" s="39"/>
      <c r="P800" s="59" t="s">
        <v>480</v>
      </c>
      <c r="Q800" s="39"/>
      <c r="R800" s="39"/>
      <c r="S800" s="1490" t="s">
        <v>481</v>
      </c>
      <c r="T800" s="1491"/>
      <c r="U800" s="1540" t="s">
        <v>482</v>
      </c>
      <c r="V800" s="1541"/>
      <c r="W800" s="1541"/>
      <c r="X800" s="1542"/>
    </row>
    <row r="801" spans="2:25" ht="99" x14ac:dyDescent="0.2">
      <c r="B801" s="848" t="s">
        <v>484</v>
      </c>
      <c r="C801" s="1534" t="s">
        <v>485</v>
      </c>
      <c r="D801" s="1535"/>
      <c r="E801" s="60" t="s">
        <v>486</v>
      </c>
      <c r="F801" s="1490" t="s">
        <v>487</v>
      </c>
      <c r="G801" s="1491"/>
      <c r="H801" s="28" t="s">
        <v>488</v>
      </c>
      <c r="I801" s="61" t="s">
        <v>489</v>
      </c>
      <c r="J801" s="59" t="s">
        <v>490</v>
      </c>
      <c r="K801" s="28" t="s">
        <v>491</v>
      </c>
      <c r="L801" s="1490" t="s">
        <v>492</v>
      </c>
      <c r="M801" s="1491"/>
      <c r="N801" s="28" t="s">
        <v>493</v>
      </c>
      <c r="O801" s="28" t="s">
        <v>494</v>
      </c>
      <c r="P801" s="28" t="s">
        <v>495</v>
      </c>
      <c r="Q801" s="59" t="s">
        <v>496</v>
      </c>
      <c r="R801" s="59" t="s">
        <v>497</v>
      </c>
      <c r="S801" s="1320" t="s">
        <v>498</v>
      </c>
      <c r="T801" s="1322"/>
      <c r="U801" s="1536" t="s">
        <v>499</v>
      </c>
      <c r="V801" s="1537"/>
      <c r="W801" s="62" t="s">
        <v>500</v>
      </c>
      <c r="X801" s="62" t="s">
        <v>501</v>
      </c>
    </row>
    <row r="802" spans="2:25" x14ac:dyDescent="0.2">
      <c r="B802" s="95">
        <v>600</v>
      </c>
      <c r="C802" s="1495" t="s">
        <v>570</v>
      </c>
      <c r="D802" s="1496"/>
      <c r="E802" s="849"/>
      <c r="F802" s="850"/>
      <c r="G802" s="851"/>
      <c r="H802" s="1014">
        <v>1070</v>
      </c>
      <c r="I802" s="854"/>
      <c r="J802" s="852"/>
      <c r="K802" s="853"/>
      <c r="L802" s="855"/>
      <c r="M802" s="1112"/>
      <c r="N802" s="853"/>
      <c r="O802" s="1083"/>
      <c r="P802" s="856"/>
      <c r="Q802" s="852"/>
      <c r="R802" s="1014"/>
      <c r="S802" s="1664"/>
      <c r="T802" s="1665"/>
      <c r="U802" s="1114"/>
      <c r="V802" s="1115"/>
      <c r="W802" s="62"/>
      <c r="X802" s="62"/>
      <c r="Y802" s="461"/>
    </row>
    <row r="803" spans="2:25" x14ac:dyDescent="0.2">
      <c r="B803" s="1116">
        <v>6040009</v>
      </c>
      <c r="C803" s="1444" t="s">
        <v>1118</v>
      </c>
      <c r="D803" s="1445"/>
      <c r="E803" s="123"/>
      <c r="F803" s="1119"/>
      <c r="G803" s="1120"/>
      <c r="H803" s="218">
        <v>3087</v>
      </c>
      <c r="I803" s="199" t="e">
        <f>H803/F803</f>
        <v>#DIV/0!</v>
      </c>
      <c r="J803" s="253"/>
      <c r="K803" s="253"/>
      <c r="L803" s="192" t="e">
        <f>K803/J803</f>
        <v>#DIV/0!</v>
      </c>
      <c r="M803" s="1118"/>
      <c r="N803" s="253"/>
      <c r="O803" s="253">
        <v>3303</v>
      </c>
      <c r="P803" s="312" t="e">
        <f>O803/N803</f>
        <v>#DIV/0!</v>
      </c>
      <c r="Q803" s="253"/>
      <c r="R803" s="218">
        <v>2714</v>
      </c>
      <c r="S803" s="267" t="e">
        <f>R803/Q803</f>
        <v>#DIV/0!</v>
      </c>
      <c r="T803" s="159"/>
      <c r="U803" s="1121"/>
      <c r="V803" s="1122"/>
      <c r="W803" s="65"/>
      <c r="X803" s="66"/>
      <c r="Y803" s="67"/>
    </row>
    <row r="804" spans="2:25" x14ac:dyDescent="0.2">
      <c r="B804" s="265">
        <v>231</v>
      </c>
      <c r="C804" s="1447" t="s">
        <v>1119</v>
      </c>
      <c r="D804" s="1497"/>
      <c r="E804" s="123"/>
      <c r="F804" s="1119"/>
      <c r="G804" s="1120"/>
      <c r="H804" s="218">
        <v>21059</v>
      </c>
      <c r="I804" s="199" t="e">
        <f>H804/F804</f>
        <v>#DIV/0!</v>
      </c>
      <c r="J804" s="253"/>
      <c r="K804" s="253"/>
      <c r="L804" s="192" t="e">
        <f>K804/J804</f>
        <v>#DIV/0!</v>
      </c>
      <c r="M804" s="1118"/>
      <c r="N804" s="253"/>
      <c r="O804" s="253">
        <v>930</v>
      </c>
      <c r="P804" s="312" t="e">
        <f>O804/N804</f>
        <v>#DIV/0!</v>
      </c>
      <c r="Q804" s="253"/>
      <c r="R804" s="218"/>
      <c r="S804" s="267" t="e">
        <f>R804/Q804</f>
        <v>#DIV/0!</v>
      </c>
      <c r="T804" s="159"/>
      <c r="U804" s="1121"/>
      <c r="V804" s="1122"/>
      <c r="W804" s="65"/>
      <c r="X804" s="66"/>
      <c r="Y804" s="67"/>
    </row>
    <row r="805" spans="2:25" x14ac:dyDescent="0.2">
      <c r="B805" s="95"/>
      <c r="C805" s="1453"/>
      <c r="D805" s="1453"/>
      <c r="E805" s="1109"/>
      <c r="F805" s="1124"/>
      <c r="G805" s="1125"/>
      <c r="H805" s="218"/>
      <c r="I805" s="64"/>
      <c r="J805" s="63"/>
      <c r="K805" s="63"/>
      <c r="L805" s="192"/>
      <c r="M805" s="1118"/>
      <c r="N805" s="63"/>
      <c r="O805" s="253"/>
      <c r="P805" s="65"/>
      <c r="Q805" s="253"/>
      <c r="R805" s="218"/>
      <c r="S805" s="151"/>
      <c r="T805" s="159"/>
      <c r="U805" s="1121"/>
      <c r="V805" s="1122"/>
      <c r="W805" s="65"/>
      <c r="X805" s="66"/>
      <c r="Y805" s="67"/>
    </row>
    <row r="806" spans="2:25" x14ac:dyDescent="0.2">
      <c r="B806" s="95"/>
      <c r="C806" s="1507"/>
      <c r="D806" s="1507"/>
      <c r="E806" s="299"/>
      <c r="F806" s="1108"/>
      <c r="G806" s="1109"/>
      <c r="H806" s="218"/>
      <c r="I806" s="64"/>
      <c r="J806" s="63"/>
      <c r="K806" s="63"/>
      <c r="L806" s="192"/>
      <c r="M806" s="1118"/>
      <c r="N806" s="63"/>
      <c r="O806" s="63"/>
      <c r="P806" s="65"/>
      <c r="Q806" s="63"/>
      <c r="R806" s="218"/>
      <c r="S806" s="151"/>
      <c r="T806" s="159"/>
      <c r="U806" s="1121"/>
      <c r="V806" s="1122"/>
      <c r="W806" s="65"/>
      <c r="X806" s="66"/>
      <c r="Y806" s="67"/>
    </row>
    <row r="807" spans="2:25" x14ac:dyDescent="0.2">
      <c r="B807" s="95"/>
      <c r="C807" s="1507"/>
      <c r="D807" s="1507"/>
      <c r="E807" s="1123"/>
      <c r="F807" s="1638"/>
      <c r="G807" s="1639"/>
      <c r="H807" s="218"/>
      <c r="I807" s="64"/>
      <c r="J807" s="63"/>
      <c r="K807" s="63"/>
      <c r="L807" s="192"/>
      <c r="M807" s="1118"/>
      <c r="N807" s="63"/>
      <c r="O807" s="63"/>
      <c r="P807" s="65"/>
      <c r="Q807" s="63"/>
      <c r="R807" s="218"/>
      <c r="S807" s="151"/>
      <c r="T807" s="159"/>
      <c r="U807" s="1121"/>
      <c r="V807" s="1122"/>
      <c r="W807" s="65"/>
      <c r="X807" s="66"/>
      <c r="Y807" s="67"/>
    </row>
    <row r="808" spans="2:25" x14ac:dyDescent="0.2">
      <c r="B808" s="265"/>
      <c r="C808" s="1645"/>
      <c r="D808" s="1645"/>
      <c r="E808" s="300"/>
      <c r="F808" s="1110"/>
      <c r="G808" s="1111"/>
      <c r="H808" s="257"/>
      <c r="I808" s="64"/>
      <c r="J808" s="63"/>
      <c r="K808" s="63"/>
      <c r="L808" s="192"/>
      <c r="M808" s="1118"/>
      <c r="N808" s="63"/>
      <c r="O808" s="63"/>
      <c r="P808" s="65"/>
      <c r="Q808" s="63"/>
      <c r="R808" s="218"/>
      <c r="S808" s="151"/>
      <c r="T808" s="159"/>
      <c r="U808" s="1121"/>
      <c r="V808" s="1122"/>
      <c r="W808" s="65"/>
      <c r="X808" s="66"/>
      <c r="Y808" s="67"/>
    </row>
    <row r="809" spans="2:25" x14ac:dyDescent="0.2">
      <c r="B809" s="265"/>
      <c r="C809" s="1647"/>
      <c r="D809" s="1648"/>
      <c r="E809" s="154"/>
      <c r="F809" s="1124"/>
      <c r="G809" s="1125"/>
      <c r="H809" s="77"/>
      <c r="I809" s="64"/>
      <c r="J809" s="63"/>
      <c r="K809" s="63"/>
      <c r="L809" s="192"/>
      <c r="M809" s="1118"/>
      <c r="N809" s="63"/>
      <c r="O809" s="63"/>
      <c r="P809" s="65"/>
      <c r="Q809" s="63"/>
      <c r="R809" s="218"/>
      <c r="S809" s="151"/>
      <c r="T809" s="159"/>
      <c r="U809" s="1121"/>
      <c r="V809" s="1122"/>
      <c r="W809" s="65"/>
      <c r="X809" s="66"/>
      <c r="Y809" s="67"/>
    </row>
    <row r="810" spans="2:25" x14ac:dyDescent="0.2">
      <c r="B810" s="265"/>
      <c r="C810" s="1641"/>
      <c r="D810" s="1661"/>
      <c r="E810" s="204"/>
      <c r="F810" s="204"/>
      <c r="G810" s="204"/>
      <c r="H810" s="234"/>
      <c r="I810" s="295"/>
      <c r="J810" s="204"/>
      <c r="K810" s="204"/>
      <c r="L810" s="295"/>
      <c r="M810" s="295"/>
      <c r="N810" s="204"/>
      <c r="O810" s="204"/>
      <c r="P810" s="296"/>
      <c r="Q810" s="204"/>
      <c r="R810" s="218"/>
      <c r="S810" s="296"/>
      <c r="T810" s="296"/>
      <c r="U810" s="297"/>
      <c r="V810" s="297"/>
      <c r="W810" s="296"/>
      <c r="X810" s="298"/>
      <c r="Y810" s="67"/>
    </row>
    <row r="811" spans="2:25" x14ac:dyDescent="0.2">
      <c r="B811" s="152"/>
      <c r="C811" s="1622" t="s">
        <v>565</v>
      </c>
      <c r="D811" s="1623"/>
      <c r="E811" s="156"/>
      <c r="F811" s="1649"/>
      <c r="G811" s="1650"/>
      <c r="H811" s="219">
        <f>SUM(H802:H810)</f>
        <v>25216</v>
      </c>
      <c r="I811" s="157"/>
      <c r="J811" s="157"/>
      <c r="K811" s="157">
        <f>SUM(K803:K809)</f>
        <v>0</v>
      </c>
      <c r="L811" s="1499"/>
      <c r="M811" s="1500"/>
      <c r="N811" s="157"/>
      <c r="O811" s="311">
        <f>SUM(O802:O810)</f>
        <v>4233</v>
      </c>
      <c r="P811" s="157"/>
      <c r="Q811" s="157"/>
      <c r="R811" s="219">
        <f>SUM(R802:R810)</f>
        <v>2714</v>
      </c>
      <c r="S811" s="157"/>
      <c r="T811" s="157"/>
      <c r="U811" s="1620"/>
      <c r="V811" s="1621"/>
      <c r="W811" s="157"/>
      <c r="X811" s="157"/>
      <c r="Y811" s="67"/>
    </row>
    <row r="812" spans="2:25" x14ac:dyDescent="0.2">
      <c r="B812" s="1556"/>
      <c r="C812" s="1459"/>
      <c r="D812" s="1460"/>
      <c r="E812" s="1469" t="s">
        <v>502</v>
      </c>
      <c r="F812" s="1471"/>
      <c r="G812" s="1472"/>
      <c r="H812" s="1473"/>
      <c r="I812" s="68" t="s">
        <v>503</v>
      </c>
      <c r="J812" s="1442" t="s">
        <v>502</v>
      </c>
      <c r="K812" s="1471" t="s">
        <v>628</v>
      </c>
      <c r="L812" s="1472"/>
      <c r="M812" s="1473"/>
    </row>
    <row r="813" spans="2:25" x14ac:dyDescent="0.2">
      <c r="B813" s="1513" t="s">
        <v>504</v>
      </c>
      <c r="C813" s="1514"/>
      <c r="D813" s="1515"/>
      <c r="E813" s="1470"/>
      <c r="F813" s="1474"/>
      <c r="G813" s="1475"/>
      <c r="H813" s="1476"/>
      <c r="I813" s="1512" t="s">
        <v>505</v>
      </c>
      <c r="J813" s="1443"/>
      <c r="K813" s="1474"/>
      <c r="L813" s="1475"/>
      <c r="M813" s="1476"/>
    </row>
    <row r="814" spans="2:25" x14ac:dyDescent="0.2">
      <c r="B814" s="1513"/>
      <c r="C814" s="1514"/>
      <c r="D814" s="1515"/>
      <c r="E814" s="1469" t="s">
        <v>506</v>
      </c>
      <c r="F814" s="1501"/>
      <c r="G814" s="1472"/>
      <c r="H814" s="1473"/>
      <c r="I814" s="1512"/>
      <c r="J814" s="1442" t="s">
        <v>506</v>
      </c>
      <c r="K814" s="1501"/>
      <c r="L814" s="1472"/>
      <c r="M814" s="1473"/>
    </row>
    <row r="815" spans="2:25" x14ac:dyDescent="0.2">
      <c r="B815" s="1504" t="s">
        <v>507</v>
      </c>
      <c r="C815" s="1505"/>
      <c r="D815" s="1506"/>
      <c r="E815" s="1470"/>
      <c r="F815" s="1474"/>
      <c r="G815" s="1475"/>
      <c r="H815" s="1476"/>
      <c r="I815" s="1494" t="s">
        <v>508</v>
      </c>
      <c r="J815" s="1443"/>
      <c r="K815" s="1474"/>
      <c r="L815" s="1475"/>
      <c r="M815" s="1476"/>
    </row>
    <row r="816" spans="2:25" x14ac:dyDescent="0.2">
      <c r="B816" s="1504"/>
      <c r="C816" s="1505"/>
      <c r="D816" s="1506"/>
      <c r="E816" s="1469" t="s">
        <v>509</v>
      </c>
      <c r="F816" s="1482"/>
      <c r="G816" s="1483"/>
      <c r="H816" s="1484"/>
      <c r="I816" s="1494"/>
      <c r="J816" s="1442" t="s">
        <v>509</v>
      </c>
      <c r="K816" s="1482"/>
      <c r="L816" s="1483"/>
      <c r="M816" s="1484"/>
    </row>
    <row r="817" spans="2:13" x14ac:dyDescent="0.2">
      <c r="B817" s="1461"/>
      <c r="C817" s="1462"/>
      <c r="D817" s="1463"/>
      <c r="E817" s="1470"/>
      <c r="F817" s="1485"/>
      <c r="G817" s="1486"/>
      <c r="H817" s="1487"/>
      <c r="I817" s="69" t="s">
        <v>510</v>
      </c>
      <c r="J817" s="1443"/>
      <c r="K817" s="1485"/>
      <c r="L817" s="1486"/>
      <c r="M817" s="1487"/>
    </row>
    <row r="833" spans="2:24" ht="16.5" x14ac:dyDescent="0.2">
      <c r="B833" s="27" t="s">
        <v>472</v>
      </c>
      <c r="C833" s="1464" t="s">
        <v>1105</v>
      </c>
      <c r="D833" s="1465"/>
      <c r="E833" s="58" t="s">
        <v>473</v>
      </c>
      <c r="F833" s="1477" t="s">
        <v>474</v>
      </c>
      <c r="G833" s="1478"/>
    </row>
    <row r="834" spans="2:24" x14ac:dyDescent="0.2">
      <c r="B834" s="1334"/>
      <c r="C834" s="1335"/>
      <c r="D834" s="1335"/>
      <c r="E834" s="1335"/>
      <c r="F834" s="1335"/>
      <c r="G834" s="1335"/>
    </row>
    <row r="835" spans="2:24" ht="16.5" x14ac:dyDescent="0.2">
      <c r="B835" s="58" t="s">
        <v>475</v>
      </c>
      <c r="C835" s="1479"/>
      <c r="D835" s="1465"/>
      <c r="E835" s="28" t="s">
        <v>476</v>
      </c>
      <c r="F835" s="1477" t="s">
        <v>474</v>
      </c>
      <c r="G835" s="1478"/>
    </row>
    <row r="836" spans="2:24" x14ac:dyDescent="0.2">
      <c r="B836" s="39"/>
      <c r="C836" s="1561" t="s">
        <v>477</v>
      </c>
      <c r="D836" s="1562"/>
      <c r="E836" s="39"/>
      <c r="F836" s="1334"/>
      <c r="G836" s="1336"/>
      <c r="H836" s="39"/>
      <c r="I836" s="59" t="s">
        <v>478</v>
      </c>
      <c r="J836" s="39"/>
      <c r="K836" s="39"/>
      <c r="L836" s="1490" t="s">
        <v>479</v>
      </c>
      <c r="M836" s="1491"/>
      <c r="N836" s="39"/>
      <c r="O836" s="39"/>
      <c r="P836" s="59" t="s">
        <v>480</v>
      </c>
      <c r="Q836" s="39"/>
      <c r="R836" s="39"/>
      <c r="S836" s="1490" t="s">
        <v>481</v>
      </c>
      <c r="T836" s="1491"/>
      <c r="U836" s="1540" t="s">
        <v>482</v>
      </c>
      <c r="V836" s="1541"/>
      <c r="W836" s="1541"/>
      <c r="X836" s="1542"/>
    </row>
    <row r="837" spans="2:24" ht="99" x14ac:dyDescent="0.2">
      <c r="B837" s="848" t="s">
        <v>484</v>
      </c>
      <c r="C837" s="1534" t="s">
        <v>485</v>
      </c>
      <c r="D837" s="1535"/>
      <c r="E837" s="60" t="s">
        <v>486</v>
      </c>
      <c r="F837" s="1490" t="s">
        <v>487</v>
      </c>
      <c r="G837" s="1491"/>
      <c r="H837" s="28" t="s">
        <v>488</v>
      </c>
      <c r="I837" s="61" t="s">
        <v>489</v>
      </c>
      <c r="J837" s="59" t="s">
        <v>490</v>
      </c>
      <c r="K837" s="28" t="s">
        <v>491</v>
      </c>
      <c r="L837" s="1490" t="s">
        <v>492</v>
      </c>
      <c r="M837" s="1491"/>
      <c r="N837" s="28" t="s">
        <v>493</v>
      </c>
      <c r="O837" s="28" t="s">
        <v>494</v>
      </c>
      <c r="P837" s="28" t="s">
        <v>495</v>
      </c>
      <c r="Q837" s="59" t="s">
        <v>496</v>
      </c>
      <c r="R837" s="59" t="s">
        <v>497</v>
      </c>
      <c r="S837" s="1320" t="s">
        <v>498</v>
      </c>
      <c r="T837" s="1322"/>
      <c r="U837" s="1536" t="s">
        <v>499</v>
      </c>
      <c r="V837" s="1537"/>
      <c r="W837" s="62" t="s">
        <v>500</v>
      </c>
      <c r="X837" s="62" t="s">
        <v>501</v>
      </c>
    </row>
    <row r="838" spans="2:24" x14ac:dyDescent="0.2">
      <c r="B838" s="265">
        <v>231</v>
      </c>
      <c r="C838" s="1447" t="s">
        <v>1120</v>
      </c>
      <c r="D838" s="1497"/>
      <c r="E838" s="123"/>
      <c r="F838" s="1119"/>
      <c r="G838" s="1120"/>
      <c r="H838" s="218"/>
      <c r="I838" s="199" t="e">
        <f>H838/F838</f>
        <v>#DIV/0!</v>
      </c>
      <c r="J838" s="253"/>
      <c r="K838" s="253"/>
      <c r="L838" s="192" t="e">
        <f>K838/J838</f>
        <v>#DIV/0!</v>
      </c>
      <c r="M838" s="1118"/>
      <c r="N838" s="253"/>
      <c r="O838" s="253">
        <v>19000</v>
      </c>
      <c r="P838" s="312" t="e">
        <f>O838/N838</f>
        <v>#DIV/0!</v>
      </c>
      <c r="Q838" s="253"/>
      <c r="R838" s="218"/>
      <c r="S838" s="267" t="e">
        <f>R838/Q838</f>
        <v>#DIV/0!</v>
      </c>
      <c r="T838" s="159"/>
      <c r="U838" s="1121"/>
      <c r="V838" s="1122"/>
      <c r="W838" s="65"/>
      <c r="X838" s="66"/>
    </row>
    <row r="839" spans="2:24" x14ac:dyDescent="0.2">
      <c r="B839" s="95"/>
      <c r="C839" s="1453"/>
      <c r="D839" s="1453"/>
      <c r="E839" s="1109"/>
      <c r="F839" s="1124"/>
      <c r="G839" s="1125"/>
      <c r="H839" s="218"/>
      <c r="I839" s="64"/>
      <c r="J839" s="63"/>
      <c r="K839" s="63"/>
      <c r="L839" s="192"/>
      <c r="M839" s="1118"/>
      <c r="N839" s="63"/>
      <c r="O839" s="253"/>
      <c r="P839" s="65"/>
      <c r="Q839" s="253"/>
      <c r="R839" s="218"/>
      <c r="S839" s="151"/>
      <c r="T839" s="159"/>
      <c r="U839" s="1121"/>
      <c r="V839" s="1122"/>
      <c r="W839" s="65"/>
      <c r="X839" s="66"/>
    </row>
    <row r="840" spans="2:24" x14ac:dyDescent="0.2">
      <c r="B840" s="95"/>
      <c r="C840" s="1507"/>
      <c r="D840" s="1507"/>
      <c r="E840" s="299"/>
      <c r="F840" s="1108"/>
      <c r="G840" s="1109"/>
      <c r="H840" s="218"/>
      <c r="I840" s="64"/>
      <c r="J840" s="63"/>
      <c r="K840" s="63"/>
      <c r="L840" s="192"/>
      <c r="M840" s="1118"/>
      <c r="N840" s="63"/>
      <c r="O840" s="63"/>
      <c r="P840" s="65"/>
      <c r="Q840" s="63"/>
      <c r="R840" s="218"/>
      <c r="S840" s="151"/>
      <c r="T840" s="159"/>
      <c r="U840" s="1121"/>
      <c r="V840" s="1122"/>
      <c r="W840" s="65"/>
      <c r="X840" s="66"/>
    </row>
    <row r="841" spans="2:24" x14ac:dyDescent="0.2">
      <c r="B841" s="95"/>
      <c r="C841" s="1507"/>
      <c r="D841" s="1507"/>
      <c r="E841" s="1123"/>
      <c r="F841" s="1638"/>
      <c r="G841" s="1639"/>
      <c r="H841" s="218"/>
      <c r="I841" s="64"/>
      <c r="J841" s="63"/>
      <c r="K841" s="63"/>
      <c r="L841" s="192"/>
      <c r="M841" s="1118"/>
      <c r="N841" s="63"/>
      <c r="O841" s="63"/>
      <c r="P841" s="65"/>
      <c r="Q841" s="63"/>
      <c r="R841" s="218"/>
      <c r="S841" s="151"/>
      <c r="T841" s="159"/>
      <c r="U841" s="1121"/>
      <c r="V841" s="1122"/>
      <c r="W841" s="65"/>
      <c r="X841" s="66"/>
    </row>
    <row r="842" spans="2:24" x14ac:dyDescent="0.2">
      <c r="B842" s="265"/>
      <c r="C842" s="1645"/>
      <c r="D842" s="1645"/>
      <c r="E842" s="300"/>
      <c r="F842" s="1110"/>
      <c r="G842" s="1111"/>
      <c r="H842" s="257"/>
      <c r="I842" s="64"/>
      <c r="J842" s="63"/>
      <c r="K842" s="63"/>
      <c r="L842" s="192"/>
      <c r="M842" s="1118"/>
      <c r="N842" s="63"/>
      <c r="O842" s="63"/>
      <c r="P842" s="65"/>
      <c r="Q842" s="63"/>
      <c r="R842" s="218"/>
      <c r="S842" s="151"/>
      <c r="T842" s="159"/>
      <c r="U842" s="1121"/>
      <c r="V842" s="1122"/>
      <c r="W842" s="65"/>
      <c r="X842" s="66"/>
    </row>
    <row r="843" spans="2:24" x14ac:dyDescent="0.2">
      <c r="B843" s="265"/>
      <c r="C843" s="1647"/>
      <c r="D843" s="1648"/>
      <c r="E843" s="154"/>
      <c r="F843" s="1124"/>
      <c r="G843" s="1125"/>
      <c r="H843" s="77"/>
      <c r="I843" s="64"/>
      <c r="J843" s="63"/>
      <c r="K843" s="63"/>
      <c r="L843" s="192"/>
      <c r="M843" s="1118"/>
      <c r="N843" s="63"/>
      <c r="O843" s="63"/>
      <c r="P843" s="65"/>
      <c r="Q843" s="63"/>
      <c r="R843" s="218"/>
      <c r="S843" s="151"/>
      <c r="T843" s="159"/>
      <c r="U843" s="1121"/>
      <c r="V843" s="1122"/>
      <c r="W843" s="65"/>
      <c r="X843" s="66"/>
    </row>
    <row r="844" spans="2:24" x14ac:dyDescent="0.2">
      <c r="B844" s="265"/>
      <c r="C844" s="1641"/>
      <c r="D844" s="1661"/>
      <c r="E844" s="204"/>
      <c r="F844" s="204"/>
      <c r="G844" s="204"/>
      <c r="H844" s="234"/>
      <c r="I844" s="295"/>
      <c r="J844" s="204"/>
      <c r="K844" s="204"/>
      <c r="L844" s="295"/>
      <c r="M844" s="295"/>
      <c r="N844" s="204"/>
      <c r="O844" s="204"/>
      <c r="P844" s="296"/>
      <c r="Q844" s="204"/>
      <c r="R844" s="218"/>
      <c r="S844" s="296"/>
      <c r="T844" s="296"/>
      <c r="U844" s="297"/>
      <c r="V844" s="297"/>
      <c r="W844" s="296"/>
      <c r="X844" s="298"/>
    </row>
    <row r="845" spans="2:24" x14ac:dyDescent="0.2">
      <c r="B845" s="152"/>
      <c r="C845" s="1622" t="s">
        <v>565</v>
      </c>
      <c r="D845" s="1623"/>
      <c r="E845" s="156"/>
      <c r="F845" s="1649"/>
      <c r="G845" s="1650"/>
      <c r="H845" s="219">
        <f>SUM(H838:H844)</f>
        <v>0</v>
      </c>
      <c r="I845" s="157"/>
      <c r="J845" s="157"/>
      <c r="K845" s="157">
        <f>SUM(K838:K843)</f>
        <v>0</v>
      </c>
      <c r="L845" s="1499"/>
      <c r="M845" s="1500"/>
      <c r="N845" s="157"/>
      <c r="O845" s="311">
        <f>SUM(O838:O844)</f>
        <v>19000</v>
      </c>
      <c r="P845" s="157"/>
      <c r="Q845" s="157"/>
      <c r="R845" s="219">
        <f>SUM(R838:R844)</f>
        <v>0</v>
      </c>
      <c r="S845" s="157"/>
      <c r="T845" s="157"/>
      <c r="U845" s="1620"/>
      <c r="V845" s="1621"/>
      <c r="W845" s="157"/>
      <c r="X845" s="157"/>
    </row>
    <row r="846" spans="2:24" x14ac:dyDescent="0.2">
      <c r="B846" s="1556"/>
      <c r="C846" s="1459"/>
      <c r="D846" s="1460"/>
      <c r="E846" s="1469" t="s">
        <v>502</v>
      </c>
      <c r="F846" s="1471"/>
      <c r="G846" s="1472"/>
      <c r="H846" s="1473"/>
      <c r="I846" s="68" t="s">
        <v>503</v>
      </c>
      <c r="J846" s="1442" t="s">
        <v>502</v>
      </c>
      <c r="K846" s="1471" t="s">
        <v>628</v>
      </c>
      <c r="L846" s="1472"/>
      <c r="M846" s="1473"/>
    </row>
    <row r="847" spans="2:24" x14ac:dyDescent="0.2">
      <c r="B847" s="1513" t="s">
        <v>504</v>
      </c>
      <c r="C847" s="1514"/>
      <c r="D847" s="1515"/>
      <c r="E847" s="1470"/>
      <c r="F847" s="1474"/>
      <c r="G847" s="1475"/>
      <c r="H847" s="1476"/>
      <c r="I847" s="1512" t="s">
        <v>505</v>
      </c>
      <c r="J847" s="1443"/>
      <c r="K847" s="1474"/>
      <c r="L847" s="1475"/>
      <c r="M847" s="1476"/>
    </row>
    <row r="848" spans="2:24" x14ac:dyDescent="0.2">
      <c r="B848" s="1513"/>
      <c r="C848" s="1514"/>
      <c r="D848" s="1515"/>
      <c r="E848" s="1469" t="s">
        <v>506</v>
      </c>
      <c r="F848" s="1501"/>
      <c r="G848" s="1472"/>
      <c r="H848" s="1473"/>
      <c r="I848" s="1512"/>
      <c r="J848" s="1442" t="s">
        <v>506</v>
      </c>
      <c r="K848" s="1501"/>
      <c r="L848" s="1472"/>
      <c r="M848" s="1473"/>
    </row>
    <row r="849" spans="2:13" x14ac:dyDescent="0.2">
      <c r="B849" s="1504" t="s">
        <v>507</v>
      </c>
      <c r="C849" s="1505"/>
      <c r="D849" s="1506"/>
      <c r="E849" s="1470"/>
      <c r="F849" s="1474"/>
      <c r="G849" s="1475"/>
      <c r="H849" s="1476"/>
      <c r="I849" s="1494" t="s">
        <v>508</v>
      </c>
      <c r="J849" s="1443"/>
      <c r="K849" s="1474"/>
      <c r="L849" s="1475"/>
      <c r="M849" s="1476"/>
    </row>
    <row r="850" spans="2:13" x14ac:dyDescent="0.2">
      <c r="B850" s="1504"/>
      <c r="C850" s="1505"/>
      <c r="D850" s="1506"/>
      <c r="E850" s="1469" t="s">
        <v>509</v>
      </c>
      <c r="F850" s="1482"/>
      <c r="G850" s="1483"/>
      <c r="H850" s="1484"/>
      <c r="I850" s="1494"/>
      <c r="J850" s="1442" t="s">
        <v>509</v>
      </c>
      <c r="K850" s="1482"/>
      <c r="L850" s="1483"/>
      <c r="M850" s="1484"/>
    </row>
    <row r="851" spans="2:13" x14ac:dyDescent="0.2">
      <c r="B851" s="1461"/>
      <c r="C851" s="1462"/>
      <c r="D851" s="1463"/>
      <c r="E851" s="1470"/>
      <c r="F851" s="1485"/>
      <c r="G851" s="1486"/>
      <c r="H851" s="1487"/>
      <c r="I851" s="69" t="s">
        <v>510</v>
      </c>
      <c r="J851" s="1443"/>
      <c r="K851" s="1485"/>
      <c r="L851" s="1486"/>
      <c r="M851" s="1487"/>
    </row>
  </sheetData>
  <mergeCells count="1410">
    <mergeCell ref="S236:T236"/>
    <mergeCell ref="S240:T240"/>
    <mergeCell ref="S276:T276"/>
    <mergeCell ref="S353:T353"/>
    <mergeCell ref="S355:T355"/>
    <mergeCell ref="S356:T356"/>
    <mergeCell ref="S394:T394"/>
    <mergeCell ref="S528:T528"/>
    <mergeCell ref="S563:T563"/>
    <mergeCell ref="S668:T668"/>
    <mergeCell ref="C63:D63"/>
    <mergeCell ref="C98:D98"/>
    <mergeCell ref="C133:D133"/>
    <mergeCell ref="C134:D134"/>
    <mergeCell ref="C131:D131"/>
    <mergeCell ref="C162:D162"/>
    <mergeCell ref="C197:D197"/>
    <mergeCell ref="C236:D236"/>
    <mergeCell ref="F142:H143"/>
    <mergeCell ref="C132:D132"/>
    <mergeCell ref="C168:D168"/>
    <mergeCell ref="C172:D172"/>
    <mergeCell ref="C275:D275"/>
    <mergeCell ref="C280:D280"/>
    <mergeCell ref="C412:D412"/>
    <mergeCell ref="C388:D388"/>
    <mergeCell ref="C243:D243"/>
    <mergeCell ref="C289:D289"/>
    <mergeCell ref="C290:D290"/>
    <mergeCell ref="C231:D231"/>
    <mergeCell ref="F294:G294"/>
    <mergeCell ref="C838:D838"/>
    <mergeCell ref="C839:D839"/>
    <mergeCell ref="C840:D840"/>
    <mergeCell ref="C841:D841"/>
    <mergeCell ref="F841:G841"/>
    <mergeCell ref="C842:D842"/>
    <mergeCell ref="C843:D843"/>
    <mergeCell ref="C844:D844"/>
    <mergeCell ref="C233:D233"/>
    <mergeCell ref="F231:G231"/>
    <mergeCell ref="C237:D237"/>
    <mergeCell ref="C242:D242"/>
    <mergeCell ref="C198:D198"/>
    <mergeCell ref="C199:D199"/>
    <mergeCell ref="C196:D196"/>
    <mergeCell ref="C353:D353"/>
    <mergeCell ref="C361:D361"/>
    <mergeCell ref="E254:E255"/>
    <mergeCell ref="F292:G292"/>
    <mergeCell ref="C229:D229"/>
    <mergeCell ref="C470:D470"/>
    <mergeCell ref="F477:H478"/>
    <mergeCell ref="C240:D240"/>
    <mergeCell ref="E302:E303"/>
    <mergeCell ref="F302:H303"/>
    <mergeCell ref="C259:D259"/>
    <mergeCell ref="F259:G259"/>
    <mergeCell ref="C249:D249"/>
    <mergeCell ref="C230:D230"/>
    <mergeCell ref="F230:G230"/>
    <mergeCell ref="C287:D287"/>
    <mergeCell ref="C390:D390"/>
    <mergeCell ref="L836:M836"/>
    <mergeCell ref="L801:M801"/>
    <mergeCell ref="E182:E183"/>
    <mergeCell ref="C137:D137"/>
    <mergeCell ref="C159:D159"/>
    <mergeCell ref="F136:G136"/>
    <mergeCell ref="C136:D136"/>
    <mergeCell ref="C135:D135"/>
    <mergeCell ref="C165:D165"/>
    <mergeCell ref="C170:D170"/>
    <mergeCell ref="C171:D171"/>
    <mergeCell ref="C173:D173"/>
    <mergeCell ref="C177:D177"/>
    <mergeCell ref="C158:D158"/>
    <mergeCell ref="F254:H255"/>
    <mergeCell ref="C563:D563"/>
    <mergeCell ref="C797:D797"/>
    <mergeCell ref="F797:G797"/>
    <mergeCell ref="B798:G798"/>
    <mergeCell ref="C799:D799"/>
    <mergeCell ref="F799:G799"/>
    <mergeCell ref="C800:D800"/>
    <mergeCell ref="F800:G800"/>
    <mergeCell ref="L800:M800"/>
    <mergeCell ref="C227:D227"/>
    <mergeCell ref="C389:D389"/>
    <mergeCell ref="B780:D781"/>
    <mergeCell ref="I780:I781"/>
    <mergeCell ref="F229:G229"/>
    <mergeCell ref="C414:D414"/>
    <mergeCell ref="F414:G414"/>
    <mergeCell ref="U845:V845"/>
    <mergeCell ref="B846:D846"/>
    <mergeCell ref="E846:E847"/>
    <mergeCell ref="F846:H847"/>
    <mergeCell ref="J846:J847"/>
    <mergeCell ref="K846:M847"/>
    <mergeCell ref="B847:D848"/>
    <mergeCell ref="I847:I848"/>
    <mergeCell ref="E848:E849"/>
    <mergeCell ref="F848:H849"/>
    <mergeCell ref="J848:J849"/>
    <mergeCell ref="K848:M849"/>
    <mergeCell ref="B849:D850"/>
    <mergeCell ref="I849:I850"/>
    <mergeCell ref="E850:E851"/>
    <mergeCell ref="F850:H851"/>
    <mergeCell ref="J850:J851"/>
    <mergeCell ref="K850:M851"/>
    <mergeCell ref="B851:D851"/>
    <mergeCell ref="C845:D845"/>
    <mergeCell ref="F845:G845"/>
    <mergeCell ref="L845:M845"/>
    <mergeCell ref="S836:T836"/>
    <mergeCell ref="U836:X836"/>
    <mergeCell ref="C837:D837"/>
    <mergeCell ref="F837:G837"/>
    <mergeCell ref="L837:M837"/>
    <mergeCell ref="S837:T837"/>
    <mergeCell ref="U837:V837"/>
    <mergeCell ref="B812:D812"/>
    <mergeCell ref="E812:E813"/>
    <mergeCell ref="F812:H813"/>
    <mergeCell ref="J812:J813"/>
    <mergeCell ref="K812:M813"/>
    <mergeCell ref="B813:D814"/>
    <mergeCell ref="I813:I814"/>
    <mergeCell ref="E814:E815"/>
    <mergeCell ref="F814:H815"/>
    <mergeCell ref="J814:J815"/>
    <mergeCell ref="K814:M815"/>
    <mergeCell ref="B815:D816"/>
    <mergeCell ref="I815:I816"/>
    <mergeCell ref="E816:E817"/>
    <mergeCell ref="F816:H817"/>
    <mergeCell ref="J816:J817"/>
    <mergeCell ref="K816:M817"/>
    <mergeCell ref="B817:D817"/>
    <mergeCell ref="C833:D833"/>
    <mergeCell ref="F833:G833"/>
    <mergeCell ref="B834:G834"/>
    <mergeCell ref="C835:D835"/>
    <mergeCell ref="F835:G835"/>
    <mergeCell ref="C836:D836"/>
    <mergeCell ref="F836:G836"/>
    <mergeCell ref="U801:V801"/>
    <mergeCell ref="C802:D802"/>
    <mergeCell ref="S802:T802"/>
    <mergeCell ref="C803:D803"/>
    <mergeCell ref="C804:D804"/>
    <mergeCell ref="C805:D805"/>
    <mergeCell ref="C806:D806"/>
    <mergeCell ref="C807:D807"/>
    <mergeCell ref="F807:G807"/>
    <mergeCell ref="C808:D808"/>
    <mergeCell ref="C809:D809"/>
    <mergeCell ref="C810:D810"/>
    <mergeCell ref="C811:D811"/>
    <mergeCell ref="F811:G811"/>
    <mergeCell ref="L811:M811"/>
    <mergeCell ref="U811:V811"/>
    <mergeCell ref="C801:D801"/>
    <mergeCell ref="F801:G801"/>
    <mergeCell ref="S801:T801"/>
    <mergeCell ref="B735:G735"/>
    <mergeCell ref="S800:T800"/>
    <mergeCell ref="C454:D454"/>
    <mergeCell ref="C456:D456"/>
    <mergeCell ref="C707:D707"/>
    <mergeCell ref="C460:D460"/>
    <mergeCell ref="C465:D465"/>
    <mergeCell ref="C532:D532"/>
    <mergeCell ref="C561:D561"/>
    <mergeCell ref="C457:D457"/>
    <mergeCell ref="C458:D458"/>
    <mergeCell ref="S526:T526"/>
    <mergeCell ref="S529:T529"/>
    <mergeCell ref="S530:T530"/>
    <mergeCell ref="C534:D534"/>
    <mergeCell ref="U800:X800"/>
    <mergeCell ref="C662:D662"/>
    <mergeCell ref="C663:D663"/>
    <mergeCell ref="C672:D672"/>
    <mergeCell ref="F635:H636"/>
    <mergeCell ref="B579:D580"/>
    <mergeCell ref="J752:J753"/>
    <mergeCell ref="K752:M753"/>
    <mergeCell ref="B753:D753"/>
    <mergeCell ref="B702:G702"/>
    <mergeCell ref="I778:I779"/>
    <mergeCell ref="E779:E780"/>
    <mergeCell ref="F779:H780"/>
    <mergeCell ref="J779:J780"/>
    <mergeCell ref="K779:M780"/>
    <mergeCell ref="C459:D459"/>
    <mergeCell ref="C734:D734"/>
    <mergeCell ref="E781:E782"/>
    <mergeCell ref="F781:H782"/>
    <mergeCell ref="J781:J782"/>
    <mergeCell ref="K781:M782"/>
    <mergeCell ref="S532:T532"/>
    <mergeCell ref="S533:T533"/>
    <mergeCell ref="S535:T535"/>
    <mergeCell ref="C461:D461"/>
    <mergeCell ref="B782:D782"/>
    <mergeCell ref="S765:T765"/>
    <mergeCell ref="C774:D774"/>
    <mergeCell ref="C775:D775"/>
    <mergeCell ref="C776:D776"/>
    <mergeCell ref="F776:G776"/>
    <mergeCell ref="L776:M776"/>
    <mergeCell ref="S534:T534"/>
    <mergeCell ref="S598:T598"/>
    <mergeCell ref="I751:I752"/>
    <mergeCell ref="E752:E753"/>
    <mergeCell ref="F752:H753"/>
    <mergeCell ref="C739:D739"/>
    <mergeCell ref="C740:D740"/>
    <mergeCell ref="C771:D771"/>
    <mergeCell ref="C772:D772"/>
    <mergeCell ref="F772:G772"/>
    <mergeCell ref="C773:D773"/>
    <mergeCell ref="C767:D767"/>
    <mergeCell ref="S767:T767"/>
    <mergeCell ref="E720:E721"/>
    <mergeCell ref="B723:D723"/>
    <mergeCell ref="S705:T705"/>
    <mergeCell ref="S662:T662"/>
    <mergeCell ref="B303:D304"/>
    <mergeCell ref="C274:D274"/>
    <mergeCell ref="C241:D241"/>
    <mergeCell ref="C234:D234"/>
    <mergeCell ref="C294:D294"/>
    <mergeCell ref="B250:D250"/>
    <mergeCell ref="C247:D247"/>
    <mergeCell ref="B413:G413"/>
    <mergeCell ref="C235:D235"/>
    <mergeCell ref="C297:D297"/>
    <mergeCell ref="C298:D298"/>
    <mergeCell ref="S596:T596"/>
    <mergeCell ref="S597:T597"/>
    <mergeCell ref="C596:D596"/>
    <mergeCell ref="S570:T570"/>
    <mergeCell ref="S571:T571"/>
    <mergeCell ref="C574:D574"/>
    <mergeCell ref="S565:T565"/>
    <mergeCell ref="S568:T568"/>
    <mergeCell ref="S569:T569"/>
    <mergeCell ref="E578:E579"/>
    <mergeCell ref="F578:H579"/>
    <mergeCell ref="J578:J579"/>
    <mergeCell ref="K578:M579"/>
    <mergeCell ref="C554:D554"/>
    <mergeCell ref="C433:D433"/>
    <mergeCell ref="C421:D421"/>
    <mergeCell ref="F554:G554"/>
    <mergeCell ref="F475:H476"/>
    <mergeCell ref="K401:M402"/>
    <mergeCell ref="B402:D403"/>
    <mergeCell ref="S235:T235"/>
    <mergeCell ref="U765:X765"/>
    <mergeCell ref="C766:D766"/>
    <mergeCell ref="F766:G766"/>
    <mergeCell ref="L766:M766"/>
    <mergeCell ref="S766:T766"/>
    <mergeCell ref="U766:V766"/>
    <mergeCell ref="C768:D768"/>
    <mergeCell ref="C769:D769"/>
    <mergeCell ref="C770:D770"/>
    <mergeCell ref="C762:D762"/>
    <mergeCell ref="F762:G762"/>
    <mergeCell ref="B763:G763"/>
    <mergeCell ref="C746:D746"/>
    <mergeCell ref="L747:M747"/>
    <mergeCell ref="B749:D750"/>
    <mergeCell ref="I749:I750"/>
    <mergeCell ref="E750:E751"/>
    <mergeCell ref="F750:H751"/>
    <mergeCell ref="J750:J751"/>
    <mergeCell ref="K750:M751"/>
    <mergeCell ref="B751:D752"/>
    <mergeCell ref="U747:V747"/>
    <mergeCell ref="B748:D748"/>
    <mergeCell ref="E748:E749"/>
    <mergeCell ref="F748:H749"/>
    <mergeCell ref="J748:J749"/>
    <mergeCell ref="K748:M749"/>
    <mergeCell ref="C764:D764"/>
    <mergeCell ref="F764:G764"/>
    <mergeCell ref="C765:D765"/>
    <mergeCell ref="F765:G765"/>
    <mergeCell ref="L765:M765"/>
    <mergeCell ref="U776:V776"/>
    <mergeCell ref="B777:D777"/>
    <mergeCell ref="E777:E778"/>
    <mergeCell ref="F777:H778"/>
    <mergeCell ref="J777:J778"/>
    <mergeCell ref="K777:M778"/>
    <mergeCell ref="B778:D779"/>
    <mergeCell ref="F734:G734"/>
    <mergeCell ref="C349:D349"/>
    <mergeCell ref="C350:D350"/>
    <mergeCell ref="C360:D360"/>
    <mergeCell ref="C352:D352"/>
    <mergeCell ref="C354:D354"/>
    <mergeCell ref="C357:D357"/>
    <mergeCell ref="C358:D358"/>
    <mergeCell ref="C359:D359"/>
    <mergeCell ref="C392:D392"/>
    <mergeCell ref="C463:D463"/>
    <mergeCell ref="C466:D466"/>
    <mergeCell ref="C467:D467"/>
    <mergeCell ref="C469:D469"/>
    <mergeCell ref="B555:G555"/>
    <mergeCell ref="C524:D524"/>
    <mergeCell ref="C543:D543"/>
    <mergeCell ref="F412:G412"/>
    <mergeCell ref="F722:H723"/>
    <mergeCell ref="C706:D706"/>
    <mergeCell ref="B719:D720"/>
    <mergeCell ref="E722:E723"/>
    <mergeCell ref="C435:D435"/>
    <mergeCell ref="C531:D531"/>
    <mergeCell ref="C536:D536"/>
    <mergeCell ref="F227:G227"/>
    <mergeCell ref="B228:G228"/>
    <mergeCell ref="C420:D420"/>
    <mergeCell ref="C713:D713"/>
    <mergeCell ref="L717:M717"/>
    <mergeCell ref="C701:D701"/>
    <mergeCell ref="F701:G701"/>
    <mergeCell ref="C703:D703"/>
    <mergeCell ref="F703:G703"/>
    <mergeCell ref="C559:D559"/>
    <mergeCell ref="C599:D599"/>
    <mergeCell ref="C602:D602"/>
    <mergeCell ref="C603:D603"/>
    <mergeCell ref="C604:D604"/>
    <mergeCell ref="C606:D606"/>
    <mergeCell ref="B608:D609"/>
    <mergeCell ref="C565:D565"/>
    <mergeCell ref="L705:M705"/>
    <mergeCell ref="L673:M673"/>
    <mergeCell ref="J635:J636"/>
    <mergeCell ref="K635:M636"/>
    <mergeCell ref="C630:D630"/>
    <mergeCell ref="F717:G717"/>
    <mergeCell ref="C631:D631"/>
    <mergeCell ref="C632:D632"/>
    <mergeCell ref="C634:D634"/>
    <mergeCell ref="C629:D629"/>
    <mergeCell ref="B636:D637"/>
    <mergeCell ref="I579:I580"/>
    <mergeCell ref="E580:E581"/>
    <mergeCell ref="F580:H581"/>
    <mergeCell ref="J401:J402"/>
    <mergeCell ref="U737:X737"/>
    <mergeCell ref="C738:D738"/>
    <mergeCell ref="F738:G738"/>
    <mergeCell ref="L738:M738"/>
    <mergeCell ref="S738:T738"/>
    <mergeCell ref="U738:V738"/>
    <mergeCell ref="C736:D736"/>
    <mergeCell ref="F736:G736"/>
    <mergeCell ref="C737:D737"/>
    <mergeCell ref="F737:G737"/>
    <mergeCell ref="L737:M737"/>
    <mergeCell ref="S737:T737"/>
    <mergeCell ref="C742:D742"/>
    <mergeCell ref="C743:D743"/>
    <mergeCell ref="C744:D744"/>
    <mergeCell ref="C745:D745"/>
    <mergeCell ref="C747:D747"/>
    <mergeCell ref="S742:T742"/>
    <mergeCell ref="S743:T743"/>
    <mergeCell ref="C741:D741"/>
    <mergeCell ref="U717:V717"/>
    <mergeCell ref="B718:D718"/>
    <mergeCell ref="E718:E719"/>
    <mergeCell ref="J718:J719"/>
    <mergeCell ref="K718:M719"/>
    <mergeCell ref="C708:D708"/>
    <mergeCell ref="I719:I720"/>
    <mergeCell ref="J720:J721"/>
    <mergeCell ref="K720:M721"/>
    <mergeCell ref="B721:D722"/>
    <mergeCell ref="I721:I722"/>
    <mergeCell ref="C714:D714"/>
    <mergeCell ref="C715:D715"/>
    <mergeCell ref="C716:D716"/>
    <mergeCell ref="F716:G716"/>
    <mergeCell ref="F720:H721"/>
    <mergeCell ref="S717:T717"/>
    <mergeCell ref="C711:D711"/>
    <mergeCell ref="F711:G711"/>
    <mergeCell ref="F712:G712"/>
    <mergeCell ref="F718:H719"/>
    <mergeCell ref="C709:D709"/>
    <mergeCell ref="C710:D710"/>
    <mergeCell ref="C712:D712"/>
    <mergeCell ref="C717:D717"/>
    <mergeCell ref="K722:M723"/>
    <mergeCell ref="J722:J723"/>
    <mergeCell ref="U705:V705"/>
    <mergeCell ref="S712:T712"/>
    <mergeCell ref="S713:T713"/>
    <mergeCell ref="S714:T714"/>
    <mergeCell ref="S715:T715"/>
    <mergeCell ref="S716:T716"/>
    <mergeCell ref="F714:G714"/>
    <mergeCell ref="F715:G715"/>
    <mergeCell ref="C704:D704"/>
    <mergeCell ref="F704:G704"/>
    <mergeCell ref="L704:M704"/>
    <mergeCell ref="S704:T704"/>
    <mergeCell ref="F710:G710"/>
    <mergeCell ref="J678:J679"/>
    <mergeCell ref="K678:M679"/>
    <mergeCell ref="B679:D679"/>
    <mergeCell ref="U704:X704"/>
    <mergeCell ref="B677:D678"/>
    <mergeCell ref="I677:I678"/>
    <mergeCell ref="E678:E679"/>
    <mergeCell ref="F678:H679"/>
    <mergeCell ref="C705:D705"/>
    <mergeCell ref="F705:G705"/>
    <mergeCell ref="S667:T667"/>
    <mergeCell ref="S663:T663"/>
    <mergeCell ref="U660:X660"/>
    <mergeCell ref="U673:V673"/>
    <mergeCell ref="B674:D674"/>
    <mergeCell ref="E674:E675"/>
    <mergeCell ref="F674:H675"/>
    <mergeCell ref="J674:J675"/>
    <mergeCell ref="K674:M675"/>
    <mergeCell ref="C666:D666"/>
    <mergeCell ref="C671:D671"/>
    <mergeCell ref="C673:D673"/>
    <mergeCell ref="C665:D665"/>
    <mergeCell ref="B675:D676"/>
    <mergeCell ref="C664:D664"/>
    <mergeCell ref="C667:D667"/>
    <mergeCell ref="C670:D670"/>
    <mergeCell ref="S670:T670"/>
    <mergeCell ref="S671:T671"/>
    <mergeCell ref="S672:T672"/>
    <mergeCell ref="I675:I676"/>
    <mergeCell ref="E676:E677"/>
    <mergeCell ref="F676:H677"/>
    <mergeCell ref="J676:J677"/>
    <mergeCell ref="K676:M677"/>
    <mergeCell ref="S664:T664"/>
    <mergeCell ref="S665:T665"/>
    <mergeCell ref="S666:T666"/>
    <mergeCell ref="C668:D668"/>
    <mergeCell ref="C669:D669"/>
    <mergeCell ref="S629:T629"/>
    <mergeCell ref="S630:T630"/>
    <mergeCell ref="L661:M661"/>
    <mergeCell ref="S661:T661"/>
    <mergeCell ref="U661:V661"/>
    <mergeCell ref="C659:D659"/>
    <mergeCell ref="F659:G659"/>
    <mergeCell ref="C660:D660"/>
    <mergeCell ref="F660:G660"/>
    <mergeCell ref="L660:M660"/>
    <mergeCell ref="S660:T660"/>
    <mergeCell ref="J639:J640"/>
    <mergeCell ref="K639:M640"/>
    <mergeCell ref="B640:D640"/>
    <mergeCell ref="C657:D657"/>
    <mergeCell ref="F657:G657"/>
    <mergeCell ref="B658:G658"/>
    <mergeCell ref="C661:D661"/>
    <mergeCell ref="F661:G661"/>
    <mergeCell ref="U625:X625"/>
    <mergeCell ref="C626:D626"/>
    <mergeCell ref="F626:G626"/>
    <mergeCell ref="L626:M626"/>
    <mergeCell ref="S626:T626"/>
    <mergeCell ref="U626:V626"/>
    <mergeCell ref="C624:D624"/>
    <mergeCell ref="F624:G624"/>
    <mergeCell ref="C625:D625"/>
    <mergeCell ref="F625:G625"/>
    <mergeCell ref="L625:M625"/>
    <mergeCell ref="S625:T625"/>
    <mergeCell ref="C622:D622"/>
    <mergeCell ref="F622:G622"/>
    <mergeCell ref="B623:G623"/>
    <mergeCell ref="S628:T628"/>
    <mergeCell ref="I636:I637"/>
    <mergeCell ref="E637:E638"/>
    <mergeCell ref="F637:H638"/>
    <mergeCell ref="J637:J638"/>
    <mergeCell ref="K637:M638"/>
    <mergeCell ref="B638:D639"/>
    <mergeCell ref="I638:I639"/>
    <mergeCell ref="E639:E640"/>
    <mergeCell ref="F639:H640"/>
    <mergeCell ref="C627:D627"/>
    <mergeCell ref="C628:D628"/>
    <mergeCell ref="C633:D633"/>
    <mergeCell ref="L634:M634"/>
    <mergeCell ref="U634:V634"/>
    <mergeCell ref="B635:D635"/>
    <mergeCell ref="E635:E636"/>
    <mergeCell ref="J611:J612"/>
    <mergeCell ref="K611:M612"/>
    <mergeCell ref="B612:D612"/>
    <mergeCell ref="C597:D597"/>
    <mergeCell ref="C605:D605"/>
    <mergeCell ref="L606:M606"/>
    <mergeCell ref="C600:D600"/>
    <mergeCell ref="C601:D601"/>
    <mergeCell ref="U606:V606"/>
    <mergeCell ref="B607:D607"/>
    <mergeCell ref="E607:E608"/>
    <mergeCell ref="F607:H608"/>
    <mergeCell ref="J607:J608"/>
    <mergeCell ref="K607:M608"/>
    <mergeCell ref="I608:I609"/>
    <mergeCell ref="S599:T599"/>
    <mergeCell ref="S600:T600"/>
    <mergeCell ref="S601:T601"/>
    <mergeCell ref="E609:E610"/>
    <mergeCell ref="F609:H610"/>
    <mergeCell ref="J609:J610"/>
    <mergeCell ref="K609:M610"/>
    <mergeCell ref="B610:D611"/>
    <mergeCell ref="I610:I611"/>
    <mergeCell ref="E611:E612"/>
    <mergeCell ref="F611:H612"/>
    <mergeCell ref="C598:D598"/>
    <mergeCell ref="U594:X594"/>
    <mergeCell ref="C595:D595"/>
    <mergeCell ref="F595:G595"/>
    <mergeCell ref="L595:M595"/>
    <mergeCell ref="S595:T595"/>
    <mergeCell ref="U595:V595"/>
    <mergeCell ref="C593:D593"/>
    <mergeCell ref="F593:G593"/>
    <mergeCell ref="C594:D594"/>
    <mergeCell ref="F594:G594"/>
    <mergeCell ref="L594:M594"/>
    <mergeCell ref="S594:T594"/>
    <mergeCell ref="J580:J581"/>
    <mergeCell ref="K580:M581"/>
    <mergeCell ref="B581:D581"/>
    <mergeCell ref="C591:D591"/>
    <mergeCell ref="F591:G591"/>
    <mergeCell ref="B592:G592"/>
    <mergeCell ref="U557:X557"/>
    <mergeCell ref="C558:D558"/>
    <mergeCell ref="F558:G558"/>
    <mergeCell ref="L558:M558"/>
    <mergeCell ref="S558:T558"/>
    <mergeCell ref="U558:V558"/>
    <mergeCell ref="C556:D556"/>
    <mergeCell ref="F556:G556"/>
    <mergeCell ref="C557:D557"/>
    <mergeCell ref="F557:G557"/>
    <mergeCell ref="L557:M557"/>
    <mergeCell ref="S557:T557"/>
    <mergeCell ref="C560:D560"/>
    <mergeCell ref="L575:M575"/>
    <mergeCell ref="U575:V575"/>
    <mergeCell ref="B576:D576"/>
    <mergeCell ref="E576:E577"/>
    <mergeCell ref="F576:H577"/>
    <mergeCell ref="J576:J577"/>
    <mergeCell ref="K576:M577"/>
    <mergeCell ref="C564:D564"/>
    <mergeCell ref="C566:D566"/>
    <mergeCell ref="C567:D567"/>
    <mergeCell ref="C570:D570"/>
    <mergeCell ref="C571:D571"/>
    <mergeCell ref="C572:D572"/>
    <mergeCell ref="C573:D573"/>
    <mergeCell ref="C575:D575"/>
    <mergeCell ref="C568:D568"/>
    <mergeCell ref="C569:D569"/>
    <mergeCell ref="B577:D578"/>
    <mergeCell ref="I577:I578"/>
    <mergeCell ref="U544:V544"/>
    <mergeCell ref="B545:D545"/>
    <mergeCell ref="E545:E546"/>
    <mergeCell ref="F545:H546"/>
    <mergeCell ref="J545:J546"/>
    <mergeCell ref="K545:M546"/>
    <mergeCell ref="C544:D544"/>
    <mergeCell ref="C525:D525"/>
    <mergeCell ref="C527:D527"/>
    <mergeCell ref="C533:D533"/>
    <mergeCell ref="C535:D535"/>
    <mergeCell ref="C540:D540"/>
    <mergeCell ref="C541:D541"/>
    <mergeCell ref="C542:D542"/>
    <mergeCell ref="B546:D547"/>
    <mergeCell ref="I546:I547"/>
    <mergeCell ref="E547:E548"/>
    <mergeCell ref="F547:H548"/>
    <mergeCell ref="J547:J548"/>
    <mergeCell ref="S531:T531"/>
    <mergeCell ref="C538:D538"/>
    <mergeCell ref="C537:D537"/>
    <mergeCell ref="C539:D539"/>
    <mergeCell ref="S525:T525"/>
    <mergeCell ref="S527:T527"/>
    <mergeCell ref="S536:T536"/>
    <mergeCell ref="C526:D526"/>
    <mergeCell ref="C529:D529"/>
    <mergeCell ref="C530:D530"/>
    <mergeCell ref="K547:M548"/>
    <mergeCell ref="B548:D549"/>
    <mergeCell ref="J549:J550"/>
    <mergeCell ref="U521:X521"/>
    <mergeCell ref="C522:D522"/>
    <mergeCell ref="F522:G522"/>
    <mergeCell ref="L522:M522"/>
    <mergeCell ref="S522:T522"/>
    <mergeCell ref="U522:V522"/>
    <mergeCell ref="C518:D518"/>
    <mergeCell ref="F518:G518"/>
    <mergeCell ref="B519:G519"/>
    <mergeCell ref="C520:D520"/>
    <mergeCell ref="F520:G520"/>
    <mergeCell ref="C521:D521"/>
    <mergeCell ref="F521:G521"/>
    <mergeCell ref="K503:M504"/>
    <mergeCell ref="B504:D505"/>
    <mergeCell ref="I504:I505"/>
    <mergeCell ref="E505:E506"/>
    <mergeCell ref="F505:H506"/>
    <mergeCell ref="J505:J506"/>
    <mergeCell ref="K505:M506"/>
    <mergeCell ref="B506:D506"/>
    <mergeCell ref="S521:T521"/>
    <mergeCell ref="U472:V472"/>
    <mergeCell ref="B473:D473"/>
    <mergeCell ref="E473:E474"/>
    <mergeCell ref="F473:H474"/>
    <mergeCell ref="J473:J474"/>
    <mergeCell ref="K473:M474"/>
    <mergeCell ref="B474:D475"/>
    <mergeCell ref="I474:I475"/>
    <mergeCell ref="J501:J502"/>
    <mergeCell ref="K501:M502"/>
    <mergeCell ref="B502:D503"/>
    <mergeCell ref="I502:I503"/>
    <mergeCell ref="E503:E504"/>
    <mergeCell ref="F503:H504"/>
    <mergeCell ref="J503:J504"/>
    <mergeCell ref="C493:D493"/>
    <mergeCell ref="C494:D494"/>
    <mergeCell ref="C500:D500"/>
    <mergeCell ref="L500:M500"/>
    <mergeCell ref="U500:V500"/>
    <mergeCell ref="C491:D491"/>
    <mergeCell ref="F491:G491"/>
    <mergeCell ref="L491:M491"/>
    <mergeCell ref="S491:T491"/>
    <mergeCell ref="U491:X491"/>
    <mergeCell ref="C492:D492"/>
    <mergeCell ref="F492:G492"/>
    <mergeCell ref="L492:M492"/>
    <mergeCell ref="S492:T492"/>
    <mergeCell ref="U492:V492"/>
    <mergeCell ref="K477:M478"/>
    <mergeCell ref="C472:D472"/>
    <mergeCell ref="U454:X454"/>
    <mergeCell ref="C455:D455"/>
    <mergeCell ref="F455:G455"/>
    <mergeCell ref="L455:M455"/>
    <mergeCell ref="S455:T455"/>
    <mergeCell ref="U455:V455"/>
    <mergeCell ref="K445:M446"/>
    <mergeCell ref="B446:D446"/>
    <mergeCell ref="C451:D451"/>
    <mergeCell ref="F451:G451"/>
    <mergeCell ref="B452:G452"/>
    <mergeCell ref="C453:D453"/>
    <mergeCell ref="F453:G453"/>
    <mergeCell ref="I442:I443"/>
    <mergeCell ref="E443:E444"/>
    <mergeCell ref="F443:H444"/>
    <mergeCell ref="J443:J444"/>
    <mergeCell ref="K443:M444"/>
    <mergeCell ref="B444:D445"/>
    <mergeCell ref="I444:I445"/>
    <mergeCell ref="E445:E446"/>
    <mergeCell ref="F445:H446"/>
    <mergeCell ref="J445:J446"/>
    <mergeCell ref="F454:G454"/>
    <mergeCell ref="U440:V440"/>
    <mergeCell ref="B441:D441"/>
    <mergeCell ref="E441:E442"/>
    <mergeCell ref="F441:H442"/>
    <mergeCell ref="J441:J442"/>
    <mergeCell ref="K441:M442"/>
    <mergeCell ref="B442:D443"/>
    <mergeCell ref="C417:D417"/>
    <mergeCell ref="C418:D418"/>
    <mergeCell ref="C425:D425"/>
    <mergeCell ref="C422:D422"/>
    <mergeCell ref="C423:D423"/>
    <mergeCell ref="L415:M415"/>
    <mergeCell ref="S415:T415"/>
    <mergeCell ref="U415:X415"/>
    <mergeCell ref="Y415:Y416"/>
    <mergeCell ref="C416:D416"/>
    <mergeCell ref="F416:G416"/>
    <mergeCell ref="L416:M416"/>
    <mergeCell ref="S416:T416"/>
    <mergeCell ref="U416:V416"/>
    <mergeCell ref="C430:D430"/>
    <mergeCell ref="C424:D424"/>
    <mergeCell ref="C427:D427"/>
    <mergeCell ref="C431:D431"/>
    <mergeCell ref="C436:D436"/>
    <mergeCell ref="C415:D415"/>
    <mergeCell ref="F415:G415"/>
    <mergeCell ref="C419:D419"/>
    <mergeCell ref="C440:D440"/>
    <mergeCell ref="C426:D426"/>
    <mergeCell ref="S421:T421"/>
    <mergeCell ref="I402:I403"/>
    <mergeCell ref="E403:E404"/>
    <mergeCell ref="F403:H404"/>
    <mergeCell ref="J403:J404"/>
    <mergeCell ref="K403:M404"/>
    <mergeCell ref="B404:D404"/>
    <mergeCell ref="U398:V398"/>
    <mergeCell ref="B399:D399"/>
    <mergeCell ref="E399:E400"/>
    <mergeCell ref="F399:H400"/>
    <mergeCell ref="J399:J400"/>
    <mergeCell ref="K399:M400"/>
    <mergeCell ref="B400:D401"/>
    <mergeCell ref="I400:I401"/>
    <mergeCell ref="E401:E402"/>
    <mergeCell ref="F401:H402"/>
    <mergeCell ref="C398:D398"/>
    <mergeCell ref="L398:M398"/>
    <mergeCell ref="Y386:Y387"/>
    <mergeCell ref="C387:D387"/>
    <mergeCell ref="F387:G387"/>
    <mergeCell ref="L387:M387"/>
    <mergeCell ref="S387:T387"/>
    <mergeCell ref="U387:V387"/>
    <mergeCell ref="C383:D383"/>
    <mergeCell ref="F383:G383"/>
    <mergeCell ref="B384:G384"/>
    <mergeCell ref="C385:D385"/>
    <mergeCell ref="F385:G385"/>
    <mergeCell ref="C386:D386"/>
    <mergeCell ref="F386:G386"/>
    <mergeCell ref="S396:T396"/>
    <mergeCell ref="S397:T397"/>
    <mergeCell ref="C391:D391"/>
    <mergeCell ref="C396:D396"/>
    <mergeCell ref="S391:T391"/>
    <mergeCell ref="S392:T392"/>
    <mergeCell ref="S393:T393"/>
    <mergeCell ref="S395:T395"/>
    <mergeCell ref="S389:T389"/>
    <mergeCell ref="U386:X386"/>
    <mergeCell ref="U347:X347"/>
    <mergeCell ref="Y347:Y348"/>
    <mergeCell ref="C348:D348"/>
    <mergeCell ref="F348:G348"/>
    <mergeCell ref="L348:M348"/>
    <mergeCell ref="S348:T348"/>
    <mergeCell ref="U348:V348"/>
    <mergeCell ref="C346:D346"/>
    <mergeCell ref="F346:G346"/>
    <mergeCell ref="C347:D347"/>
    <mergeCell ref="F347:G347"/>
    <mergeCell ref="L347:M347"/>
    <mergeCell ref="S347:T347"/>
    <mergeCell ref="J304:J305"/>
    <mergeCell ref="K304:M305"/>
    <mergeCell ref="B305:D305"/>
    <mergeCell ref="I365:I366"/>
    <mergeCell ref="E366:E367"/>
    <mergeCell ref="F366:H367"/>
    <mergeCell ref="J366:J367"/>
    <mergeCell ref="K366:M367"/>
    <mergeCell ref="B367:D367"/>
    <mergeCell ref="U361:V361"/>
    <mergeCell ref="B362:D362"/>
    <mergeCell ref="E362:E363"/>
    <mergeCell ref="F362:H363"/>
    <mergeCell ref="J362:J363"/>
    <mergeCell ref="K362:M363"/>
    <mergeCell ref="B363:D364"/>
    <mergeCell ref="I363:I364"/>
    <mergeCell ref="E364:E365"/>
    <mergeCell ref="F364:H365"/>
    <mergeCell ref="Y260:Y261"/>
    <mergeCell ref="C261:D261"/>
    <mergeCell ref="F261:G261"/>
    <mergeCell ref="L261:M261"/>
    <mergeCell ref="S261:T261"/>
    <mergeCell ref="U261:V261"/>
    <mergeCell ref="C260:D260"/>
    <mergeCell ref="F260:G260"/>
    <mergeCell ref="L260:M260"/>
    <mergeCell ref="S260:T260"/>
    <mergeCell ref="C269:D269"/>
    <mergeCell ref="C285:D285"/>
    <mergeCell ref="S262:T262"/>
    <mergeCell ref="S263:T263"/>
    <mergeCell ref="S264:T264"/>
    <mergeCell ref="C293:D293"/>
    <mergeCell ref="C278:D278"/>
    <mergeCell ref="C288:D288"/>
    <mergeCell ref="S266:T266"/>
    <mergeCell ref="S267:T267"/>
    <mergeCell ref="S268:T268"/>
    <mergeCell ref="S269:T269"/>
    <mergeCell ref="C266:D266"/>
    <mergeCell ref="S274:T274"/>
    <mergeCell ref="S275:T275"/>
    <mergeCell ref="S277:T277"/>
    <mergeCell ref="C292:D292"/>
    <mergeCell ref="C283:D283"/>
    <mergeCell ref="C272:D272"/>
    <mergeCell ref="C284:D284"/>
    <mergeCell ref="C291:D291"/>
    <mergeCell ref="C276:D276"/>
    <mergeCell ref="I303:I304"/>
    <mergeCell ref="E304:E305"/>
    <mergeCell ref="F304:H305"/>
    <mergeCell ref="C299:D299"/>
    <mergeCell ref="L299:M299"/>
    <mergeCell ref="U299:V299"/>
    <mergeCell ref="B300:D300"/>
    <mergeCell ref="E300:E301"/>
    <mergeCell ref="F300:H301"/>
    <mergeCell ref="J300:J301"/>
    <mergeCell ref="K300:M301"/>
    <mergeCell ref="B301:D302"/>
    <mergeCell ref="U260:X260"/>
    <mergeCell ref="C262:D262"/>
    <mergeCell ref="C263:D263"/>
    <mergeCell ref="C268:D268"/>
    <mergeCell ref="C270:D270"/>
    <mergeCell ref="C271:D271"/>
    <mergeCell ref="C281:D281"/>
    <mergeCell ref="C279:D279"/>
    <mergeCell ref="S278:T278"/>
    <mergeCell ref="C273:D273"/>
    <mergeCell ref="C267:D267"/>
    <mergeCell ref="S273:T273"/>
    <mergeCell ref="C282:D282"/>
    <mergeCell ref="S279:T279"/>
    <mergeCell ref="S280:T280"/>
    <mergeCell ref="S281:T281"/>
    <mergeCell ref="C264:D264"/>
    <mergeCell ref="S271:T271"/>
    <mergeCell ref="S272:T272"/>
    <mergeCell ref="F293:G293"/>
    <mergeCell ref="Y230:Y231"/>
    <mergeCell ref="U231:V231"/>
    <mergeCell ref="U230:X230"/>
    <mergeCell ref="L230:M230"/>
    <mergeCell ref="S230:T230"/>
    <mergeCell ref="S231:T231"/>
    <mergeCell ref="Y190:Y191"/>
    <mergeCell ref="F191:G191"/>
    <mergeCell ref="L191:M191"/>
    <mergeCell ref="S191:T191"/>
    <mergeCell ref="C201:D201"/>
    <mergeCell ref="C212:D212"/>
    <mergeCell ref="F215:H216"/>
    <mergeCell ref="B216:D217"/>
    <mergeCell ref="E217:E218"/>
    <mergeCell ref="B220:D220"/>
    <mergeCell ref="C204:D204"/>
    <mergeCell ref="S204:T204"/>
    <mergeCell ref="S208:T208"/>
    <mergeCell ref="J217:J218"/>
    <mergeCell ref="E219:E220"/>
    <mergeCell ref="F219:H220"/>
    <mergeCell ref="C190:D190"/>
    <mergeCell ref="B218:D219"/>
    <mergeCell ref="F217:H218"/>
    <mergeCell ref="J219:J220"/>
    <mergeCell ref="B215:D215"/>
    <mergeCell ref="K217:M218"/>
    <mergeCell ref="C209:D209"/>
    <mergeCell ref="C210:D210"/>
    <mergeCell ref="F209:G209"/>
    <mergeCell ref="F210:G210"/>
    <mergeCell ref="U86:V86"/>
    <mergeCell ref="S192:T192"/>
    <mergeCell ref="Y157:Y158"/>
    <mergeCell ref="I179:I180"/>
    <mergeCell ref="B183:D183"/>
    <mergeCell ref="L159:M159"/>
    <mergeCell ref="C160:D160"/>
    <mergeCell ref="L160:M160"/>
    <mergeCell ref="C157:D157"/>
    <mergeCell ref="F157:G157"/>
    <mergeCell ref="L157:M157"/>
    <mergeCell ref="S157:T157"/>
    <mergeCell ref="U157:X157"/>
    <mergeCell ref="C169:D169"/>
    <mergeCell ref="C166:D166"/>
    <mergeCell ref="U158:V158"/>
    <mergeCell ref="J180:J181"/>
    <mergeCell ref="J178:J179"/>
    <mergeCell ref="B179:D180"/>
    <mergeCell ref="L158:M158"/>
    <mergeCell ref="E180:E181"/>
    <mergeCell ref="F180:H181"/>
    <mergeCell ref="B181:D182"/>
    <mergeCell ref="C89:D89"/>
    <mergeCell ref="C129:D129"/>
    <mergeCell ref="C130:D130"/>
    <mergeCell ref="C127:D127"/>
    <mergeCell ref="S125:T125"/>
    <mergeCell ref="U125:X125"/>
    <mergeCell ref="C126:D126"/>
    <mergeCell ref="F126:G126"/>
    <mergeCell ref="L126:M126"/>
    <mergeCell ref="S126:T126"/>
    <mergeCell ref="F158:G158"/>
    <mergeCell ref="I216:I217"/>
    <mergeCell ref="F178:H179"/>
    <mergeCell ref="S205:T205"/>
    <mergeCell ref="S206:T206"/>
    <mergeCell ref="S207:T207"/>
    <mergeCell ref="C207:D207"/>
    <mergeCell ref="I181:I182"/>
    <mergeCell ref="C200:D200"/>
    <mergeCell ref="L214:M214"/>
    <mergeCell ref="J215:J216"/>
    <mergeCell ref="C191:D191"/>
    <mergeCell ref="L190:M190"/>
    <mergeCell ref="S190:T190"/>
    <mergeCell ref="U190:X190"/>
    <mergeCell ref="C211:D211"/>
    <mergeCell ref="C213:D213"/>
    <mergeCell ref="S202:T202"/>
    <mergeCell ref="S203:T203"/>
    <mergeCell ref="K182:M183"/>
    <mergeCell ref="C192:D192"/>
    <mergeCell ref="C206:D206"/>
    <mergeCell ref="C208:D208"/>
    <mergeCell ref="C214:D214"/>
    <mergeCell ref="U191:V191"/>
    <mergeCell ref="U214:V214"/>
    <mergeCell ref="C187:D187"/>
    <mergeCell ref="E215:E216"/>
    <mergeCell ref="C205:D205"/>
    <mergeCell ref="C194:D194"/>
    <mergeCell ref="C203:D203"/>
    <mergeCell ref="C60:D60"/>
    <mergeCell ref="C67:D67"/>
    <mergeCell ref="F84:G84"/>
    <mergeCell ref="C85:D85"/>
    <mergeCell ref="F85:G85"/>
    <mergeCell ref="C93:D93"/>
    <mergeCell ref="C97:D97"/>
    <mergeCell ref="C102:D102"/>
    <mergeCell ref="S158:T158"/>
    <mergeCell ref="L177:M177"/>
    <mergeCell ref="K180:M181"/>
    <mergeCell ref="K178:M179"/>
    <mergeCell ref="C174:D174"/>
    <mergeCell ref="C175:D175"/>
    <mergeCell ref="C176:D176"/>
    <mergeCell ref="C164:D164"/>
    <mergeCell ref="C167:D167"/>
    <mergeCell ref="L161:M161"/>
    <mergeCell ref="L163:M163"/>
    <mergeCell ref="L164:M164"/>
    <mergeCell ref="L165:M165"/>
    <mergeCell ref="C163:D163"/>
    <mergeCell ref="B143:D143"/>
    <mergeCell ref="C154:D154"/>
    <mergeCell ref="C128:D128"/>
    <mergeCell ref="B138:D138"/>
    <mergeCell ref="E138:E139"/>
    <mergeCell ref="F138:H139"/>
    <mergeCell ref="C84:D84"/>
    <mergeCell ref="T67:V67"/>
    <mergeCell ref="E70:E71"/>
    <mergeCell ref="U128:V128"/>
    <mergeCell ref="Y85:Y86"/>
    <mergeCell ref="U126:V126"/>
    <mergeCell ref="U88:V88"/>
    <mergeCell ref="L85:M85"/>
    <mergeCell ref="S85:T85"/>
    <mergeCell ref="U85:X85"/>
    <mergeCell ref="C94:D94"/>
    <mergeCell ref="C99:D99"/>
    <mergeCell ref="C86:D86"/>
    <mergeCell ref="Y125:Y126"/>
    <mergeCell ref="C124:D124"/>
    <mergeCell ref="F124:G124"/>
    <mergeCell ref="E110:E111"/>
    <mergeCell ref="F110:H111"/>
    <mergeCell ref="J110:J111"/>
    <mergeCell ref="C104:D104"/>
    <mergeCell ref="C95:D95"/>
    <mergeCell ref="C91:D91"/>
    <mergeCell ref="C92:D92"/>
    <mergeCell ref="C96:D96"/>
    <mergeCell ref="C103:D103"/>
    <mergeCell ref="B111:D112"/>
    <mergeCell ref="I111:I112"/>
    <mergeCell ref="E112:E113"/>
    <mergeCell ref="I109:I110"/>
    <mergeCell ref="E108:E109"/>
    <mergeCell ref="F86:G86"/>
    <mergeCell ref="L86:M86"/>
    <mergeCell ref="U87:V87"/>
    <mergeCell ref="B113:D113"/>
    <mergeCell ref="C125:D125"/>
    <mergeCell ref="F125:G125"/>
    <mergeCell ref="L10:M10"/>
    <mergeCell ref="L11:M11"/>
    <mergeCell ref="C26:D26"/>
    <mergeCell ref="C3:D3"/>
    <mergeCell ref="F3:G3"/>
    <mergeCell ref="B4:G4"/>
    <mergeCell ref="C5:D5"/>
    <mergeCell ref="F5:G5"/>
    <mergeCell ref="C6:D6"/>
    <mergeCell ref="F6:G6"/>
    <mergeCell ref="C38:D38"/>
    <mergeCell ref="F8:G8"/>
    <mergeCell ref="C8:D8"/>
    <mergeCell ref="C122:D122"/>
    <mergeCell ref="F122:G122"/>
    <mergeCell ref="B123:G123"/>
    <mergeCell ref="K112:M113"/>
    <mergeCell ref="C62:D62"/>
    <mergeCell ref="F68:H69"/>
    <mergeCell ref="J68:J69"/>
    <mergeCell ref="K68:M69"/>
    <mergeCell ref="B69:D70"/>
    <mergeCell ref="I69:I70"/>
    <mergeCell ref="L107:M107"/>
    <mergeCell ref="B44:D44"/>
    <mergeCell ref="E68:E69"/>
    <mergeCell ref="F43:H44"/>
    <mergeCell ref="J43:J44"/>
    <mergeCell ref="C82:D82"/>
    <mergeCell ref="F82:G82"/>
    <mergeCell ref="B83:G83"/>
    <mergeCell ref="B40:D41"/>
    <mergeCell ref="F39:H40"/>
    <mergeCell ref="I40:I41"/>
    <mergeCell ref="C10:D10"/>
    <mergeCell ref="C20:D20"/>
    <mergeCell ref="C17:D17"/>
    <mergeCell ref="C23:D23"/>
    <mergeCell ref="F41:H42"/>
    <mergeCell ref="C18:D18"/>
    <mergeCell ref="C19:D19"/>
    <mergeCell ref="C21:D21"/>
    <mergeCell ref="C35:D35"/>
    <mergeCell ref="C25:D25"/>
    <mergeCell ref="C27:D27"/>
    <mergeCell ref="C30:D30"/>
    <mergeCell ref="C31:D31"/>
    <mergeCell ref="C12:D12"/>
    <mergeCell ref="I42:I43"/>
    <mergeCell ref="C11:D11"/>
    <mergeCell ref="C14:D14"/>
    <mergeCell ref="C15:D15"/>
    <mergeCell ref="C16:D16"/>
    <mergeCell ref="F19:G19"/>
    <mergeCell ref="F12:G12"/>
    <mergeCell ref="F26:G26"/>
    <mergeCell ref="F28:G28"/>
    <mergeCell ref="F29:G29"/>
    <mergeCell ref="F30:G30"/>
    <mergeCell ref="F31:G31"/>
    <mergeCell ref="F32:G32"/>
    <mergeCell ref="F33:G33"/>
    <mergeCell ref="C13:D13"/>
    <mergeCell ref="C24:D24"/>
    <mergeCell ref="C161:D161"/>
    <mergeCell ref="F59:G59"/>
    <mergeCell ref="L59:M59"/>
    <mergeCell ref="S59:T59"/>
    <mergeCell ref="U59:V59"/>
    <mergeCell ref="C55:D55"/>
    <mergeCell ref="F55:G55"/>
    <mergeCell ref="B56:G56"/>
    <mergeCell ref="C57:D57"/>
    <mergeCell ref="F57:G57"/>
    <mergeCell ref="C58:D58"/>
    <mergeCell ref="F58:G58"/>
    <mergeCell ref="S8:T8"/>
    <mergeCell ref="U58:X58"/>
    <mergeCell ref="C36:D36"/>
    <mergeCell ref="C32:D32"/>
    <mergeCell ref="E41:E42"/>
    <mergeCell ref="C9:D9"/>
    <mergeCell ref="L9:M9"/>
    <mergeCell ref="B42:D43"/>
    <mergeCell ref="E43:E44"/>
    <mergeCell ref="F25:G25"/>
    <mergeCell ref="F27:G27"/>
    <mergeCell ref="C29:D29"/>
    <mergeCell ref="S11:T11"/>
    <mergeCell ref="S14:T14"/>
    <mergeCell ref="F16:G16"/>
    <mergeCell ref="F17:G17"/>
    <mergeCell ref="F18:G18"/>
    <mergeCell ref="L38:M38"/>
    <mergeCell ref="B39:D39"/>
    <mergeCell ref="E39:E40"/>
    <mergeCell ref="C59:D59"/>
    <mergeCell ref="C61:D61"/>
    <mergeCell ref="B71:D72"/>
    <mergeCell ref="I71:I72"/>
    <mergeCell ref="C66:D66"/>
    <mergeCell ref="C64:D64"/>
    <mergeCell ref="L67:M67"/>
    <mergeCell ref="C195:D195"/>
    <mergeCell ref="C202:D202"/>
    <mergeCell ref="C106:D106"/>
    <mergeCell ref="C107:D107"/>
    <mergeCell ref="C90:D90"/>
    <mergeCell ref="F108:H109"/>
    <mergeCell ref="B109:D110"/>
    <mergeCell ref="C87:D87"/>
    <mergeCell ref="C105:D105"/>
    <mergeCell ref="C101:D101"/>
    <mergeCell ref="B108:D108"/>
    <mergeCell ref="F70:H71"/>
    <mergeCell ref="C65:D65"/>
    <mergeCell ref="E72:E73"/>
    <mergeCell ref="F72:H73"/>
    <mergeCell ref="B73:D73"/>
    <mergeCell ref="C88:D88"/>
    <mergeCell ref="F112:H113"/>
    <mergeCell ref="C100:D100"/>
    <mergeCell ref="J70:J71"/>
    <mergeCell ref="L125:M125"/>
    <mergeCell ref="L130:M130"/>
    <mergeCell ref="L135:M135"/>
    <mergeCell ref="C156:D156"/>
    <mergeCell ref="F156:G156"/>
    <mergeCell ref="J252:J253"/>
    <mergeCell ref="Y6:Y7"/>
    <mergeCell ref="C7:D7"/>
    <mergeCell ref="F7:G7"/>
    <mergeCell ref="L7:M7"/>
    <mergeCell ref="S7:T7"/>
    <mergeCell ref="U7:V7"/>
    <mergeCell ref="U8:V8"/>
    <mergeCell ref="S6:T6"/>
    <mergeCell ref="U6:X6"/>
    <mergeCell ref="L6:M6"/>
    <mergeCell ref="C33:D33"/>
    <mergeCell ref="C34:D34"/>
    <mergeCell ref="F20:G20"/>
    <mergeCell ref="F21:G21"/>
    <mergeCell ref="F22:G22"/>
    <mergeCell ref="F23:G23"/>
    <mergeCell ref="B68:D68"/>
    <mergeCell ref="C37:D37"/>
    <mergeCell ref="C28:D28"/>
    <mergeCell ref="F9:G9"/>
    <mergeCell ref="F10:G10"/>
    <mergeCell ref="F11:G11"/>
    <mergeCell ref="F14:G14"/>
    <mergeCell ref="F15:G15"/>
    <mergeCell ref="S9:T9"/>
    <mergeCell ref="S10:T10"/>
    <mergeCell ref="K43:M44"/>
    <mergeCell ref="L12:M12"/>
    <mergeCell ref="L8:M8"/>
    <mergeCell ref="C22:D22"/>
    <mergeCell ref="Y58:Y59"/>
    <mergeCell ref="S20:T20"/>
    <mergeCell ref="S21:T21"/>
    <mergeCell ref="S22:T22"/>
    <mergeCell ref="S23:T23"/>
    <mergeCell ref="S349:T349"/>
    <mergeCell ref="S350:T350"/>
    <mergeCell ref="S352:T352"/>
    <mergeCell ref="S354:T354"/>
    <mergeCell ref="S357:T357"/>
    <mergeCell ref="S358:T358"/>
    <mergeCell ref="S388:T388"/>
    <mergeCell ref="I301:I302"/>
    <mergeCell ref="S25:T25"/>
    <mergeCell ref="S27:T27"/>
    <mergeCell ref="S28:T28"/>
    <mergeCell ref="S30:T30"/>
    <mergeCell ref="S31:T31"/>
    <mergeCell ref="S201:T201"/>
    <mergeCell ref="K219:M220"/>
    <mergeCell ref="S265:T265"/>
    <mergeCell ref="J72:J73"/>
    <mergeCell ref="K72:M73"/>
    <mergeCell ref="S193:T193"/>
    <mergeCell ref="S195:T195"/>
    <mergeCell ref="S198:T198"/>
    <mergeCell ref="S199:T199"/>
    <mergeCell ref="S200:T200"/>
    <mergeCell ref="J254:J255"/>
    <mergeCell ref="J250:J251"/>
    <mergeCell ref="K250:M251"/>
    <mergeCell ref="K254:M255"/>
    <mergeCell ref="I251:I252"/>
    <mergeCell ref="S233:T233"/>
    <mergeCell ref="S15:T15"/>
    <mergeCell ref="S16:T16"/>
    <mergeCell ref="S17:T17"/>
    <mergeCell ref="S18:T18"/>
    <mergeCell ref="J108:J109"/>
    <mergeCell ref="K108:M109"/>
    <mergeCell ref="K110:M111"/>
    <mergeCell ref="J142:J143"/>
    <mergeCell ref="L166:M166"/>
    <mergeCell ref="L167:M167"/>
    <mergeCell ref="L137:M137"/>
    <mergeCell ref="K142:M143"/>
    <mergeCell ref="J41:J42"/>
    <mergeCell ref="K41:M42"/>
    <mergeCell ref="L58:M58"/>
    <mergeCell ref="S58:T58"/>
    <mergeCell ref="K70:M71"/>
    <mergeCell ref="T137:V137"/>
    <mergeCell ref="J138:J139"/>
    <mergeCell ref="K138:M139"/>
    <mergeCell ref="L127:M127"/>
    <mergeCell ref="U127:V127"/>
    <mergeCell ref="L128:M128"/>
    <mergeCell ref="U60:V60"/>
    <mergeCell ref="U61:V61"/>
    <mergeCell ref="J112:J113"/>
    <mergeCell ref="J39:J40"/>
    <mergeCell ref="K39:M40"/>
    <mergeCell ref="S86:T86"/>
    <mergeCell ref="T107:V107"/>
    <mergeCell ref="S19:T19"/>
    <mergeCell ref="C232:D232"/>
    <mergeCell ref="J302:J303"/>
    <mergeCell ref="K302:M303"/>
    <mergeCell ref="L386:M386"/>
    <mergeCell ref="S386:T386"/>
    <mergeCell ref="I139:I140"/>
    <mergeCell ref="E140:E141"/>
    <mergeCell ref="F140:H141"/>
    <mergeCell ref="J140:J141"/>
    <mergeCell ref="K140:M141"/>
    <mergeCell ref="B141:D142"/>
    <mergeCell ref="I141:I142"/>
    <mergeCell ref="E142:E143"/>
    <mergeCell ref="B139:D140"/>
    <mergeCell ref="I218:I219"/>
    <mergeCell ref="L169:M169"/>
    <mergeCell ref="L170:M170"/>
    <mergeCell ref="E178:E179"/>
    <mergeCell ref="B178:D178"/>
    <mergeCell ref="C286:D286"/>
    <mergeCell ref="C265:D265"/>
    <mergeCell ref="C277:D277"/>
    <mergeCell ref="F189:G189"/>
    <mergeCell ref="C193:D193"/>
    <mergeCell ref="E250:E251"/>
    <mergeCell ref="F250:H251"/>
    <mergeCell ref="B251:D252"/>
    <mergeCell ref="C257:D257"/>
    <mergeCell ref="F154:G154"/>
    <mergeCell ref="B155:G155"/>
    <mergeCell ref="S245:T245"/>
    <mergeCell ref="S232:T232"/>
    <mergeCell ref="S423:T423"/>
    <mergeCell ref="S234:T234"/>
    <mergeCell ref="S237:T237"/>
    <mergeCell ref="S238:T238"/>
    <mergeCell ref="S239:T239"/>
    <mergeCell ref="S241:T241"/>
    <mergeCell ref="F182:H183"/>
    <mergeCell ref="S270:T270"/>
    <mergeCell ref="L171:M171"/>
    <mergeCell ref="L249:M249"/>
    <mergeCell ref="K215:M216"/>
    <mergeCell ref="F257:G257"/>
    <mergeCell ref="B258:G258"/>
    <mergeCell ref="B255:D255"/>
    <mergeCell ref="E252:E253"/>
    <mergeCell ref="F252:H253"/>
    <mergeCell ref="K252:M253"/>
    <mergeCell ref="B253:D254"/>
    <mergeCell ref="I253:I254"/>
    <mergeCell ref="S244:T244"/>
    <mergeCell ref="C239:D239"/>
    <mergeCell ref="C248:D248"/>
    <mergeCell ref="J182:J183"/>
    <mergeCell ref="L231:M231"/>
    <mergeCell ref="C238:D238"/>
    <mergeCell ref="C244:D244"/>
    <mergeCell ref="C245:D245"/>
    <mergeCell ref="C246:D246"/>
    <mergeCell ref="F190:G190"/>
    <mergeCell ref="B188:G188"/>
    <mergeCell ref="C189:D189"/>
    <mergeCell ref="F187:G187"/>
    <mergeCell ref="S420:T420"/>
    <mergeCell ref="C344:D344"/>
    <mergeCell ref="F344:G344"/>
    <mergeCell ref="B345:G345"/>
    <mergeCell ref="J364:J365"/>
    <mergeCell ref="K364:M365"/>
    <mergeCell ref="S465:T465"/>
    <mergeCell ref="S466:T466"/>
    <mergeCell ref="S467:T467"/>
    <mergeCell ref="S523:T523"/>
    <mergeCell ref="S524:T524"/>
    <mergeCell ref="L440:M440"/>
    <mergeCell ref="L454:M454"/>
    <mergeCell ref="S454:T454"/>
    <mergeCell ref="J475:J476"/>
    <mergeCell ref="K475:M476"/>
    <mergeCell ref="B476:D477"/>
    <mergeCell ref="I476:I477"/>
    <mergeCell ref="E477:E478"/>
    <mergeCell ref="S460:T460"/>
    <mergeCell ref="S461:T461"/>
    <mergeCell ref="S462:T462"/>
    <mergeCell ref="S463:T463"/>
    <mergeCell ref="S417:T417"/>
    <mergeCell ref="S418:T418"/>
    <mergeCell ref="S419:T419"/>
    <mergeCell ref="L361:M361"/>
    <mergeCell ref="B365:D366"/>
    <mergeCell ref="C393:D393"/>
    <mergeCell ref="C395:D395"/>
    <mergeCell ref="C397:D397"/>
    <mergeCell ref="C428:D428"/>
    <mergeCell ref="S425:T425"/>
    <mergeCell ref="S426:T426"/>
    <mergeCell ref="S427:T427"/>
    <mergeCell ref="S430:T430"/>
    <mergeCell ref="K549:M550"/>
    <mergeCell ref="L472:M472"/>
    <mergeCell ref="L521:M521"/>
    <mergeCell ref="S564:T564"/>
    <mergeCell ref="S566:T566"/>
    <mergeCell ref="S567:T567"/>
    <mergeCell ref="B550:D550"/>
    <mergeCell ref="I548:I549"/>
    <mergeCell ref="E549:E550"/>
    <mergeCell ref="F549:H550"/>
    <mergeCell ref="C523:D523"/>
    <mergeCell ref="S457:T457"/>
    <mergeCell ref="S458:T458"/>
    <mergeCell ref="S459:T459"/>
    <mergeCell ref="C562:D562"/>
    <mergeCell ref="S562:T562"/>
    <mergeCell ref="L544:M544"/>
    <mergeCell ref="S559:T559"/>
    <mergeCell ref="S560:T560"/>
    <mergeCell ref="S561:T561"/>
    <mergeCell ref="S464:T464"/>
    <mergeCell ref="C464:D464"/>
    <mergeCell ref="C462:D462"/>
    <mergeCell ref="S456:T456"/>
    <mergeCell ref="S428:T428"/>
    <mergeCell ref="C434:D434"/>
    <mergeCell ref="C528:D528"/>
    <mergeCell ref="E475:E476"/>
    <mergeCell ref="S431:T431"/>
    <mergeCell ref="S433:T433"/>
    <mergeCell ref="C437:D437"/>
    <mergeCell ref="J477:J478"/>
    <mergeCell ref="C468:D468"/>
    <mergeCell ref="C295:D295"/>
    <mergeCell ref="C296:D296"/>
    <mergeCell ref="C355:D355"/>
    <mergeCell ref="C356:D356"/>
    <mergeCell ref="C351:D351"/>
    <mergeCell ref="C394:D394"/>
    <mergeCell ref="C432:D432"/>
    <mergeCell ref="C429:D429"/>
    <mergeCell ref="C495:D495"/>
    <mergeCell ref="B501:D501"/>
    <mergeCell ref="B478:D478"/>
    <mergeCell ref="C488:D488"/>
    <mergeCell ref="C471:D471"/>
    <mergeCell ref="C496:D496"/>
    <mergeCell ref="E501:E502"/>
    <mergeCell ref="F501:H502"/>
    <mergeCell ref="F488:G488"/>
    <mergeCell ref="B489:G489"/>
    <mergeCell ref="C490:D490"/>
    <mergeCell ref="F490:G490"/>
    <mergeCell ref="C497:D497"/>
    <mergeCell ref="S422:T422"/>
    <mergeCell ref="C438:D438"/>
    <mergeCell ref="C439:D439"/>
    <mergeCell ref="F438:G438"/>
    <mergeCell ref="F439:G439"/>
    <mergeCell ref="S424:T424"/>
  </mergeCells>
  <pageMargins left="0.25" right="0.22" top="0.28999999999999998" bottom="0.34" header="0.24"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8"/>
  <sheetViews>
    <sheetView tabSelected="1" topLeftCell="A22" workbookViewId="0">
      <selection activeCell="V12" sqref="V12"/>
    </sheetView>
  </sheetViews>
  <sheetFormatPr defaultRowHeight="12.75" x14ac:dyDescent="0.2"/>
  <cols>
    <col min="1" max="1" width="11.33203125" customWidth="1"/>
    <col min="2" max="2" width="21.83203125" customWidth="1"/>
    <col min="3" max="3" width="7.33203125" customWidth="1"/>
    <col min="4" max="4" width="7.1640625" customWidth="1"/>
    <col min="5" max="5" width="35.33203125" customWidth="1"/>
    <col min="6" max="6" width="11.83203125" customWidth="1"/>
    <col min="7" max="7" width="0.1640625" hidden="1" customWidth="1"/>
    <col min="8" max="8" width="10" customWidth="1"/>
    <col min="9" max="9" width="9.5" customWidth="1"/>
    <col min="10" max="10" width="10.33203125" customWidth="1"/>
    <col min="11" max="11" width="10.5" customWidth="1"/>
    <col min="12" max="12" width="9.5" customWidth="1"/>
  </cols>
  <sheetData>
    <row r="1" spans="1:13" ht="13.7" customHeight="1" x14ac:dyDescent="0.2">
      <c r="A1" s="457" t="s">
        <v>1199</v>
      </c>
    </row>
    <row r="2" spans="1:13" ht="13.5" customHeight="1" x14ac:dyDescent="0.2"/>
    <row r="3" spans="1:13" ht="15.75" customHeight="1" x14ac:dyDescent="0.2">
      <c r="A3" s="3" t="s">
        <v>511</v>
      </c>
    </row>
    <row r="4" spans="1:13" ht="15.75" customHeight="1" x14ac:dyDescent="0.2">
      <c r="A4" s="3" t="s">
        <v>512</v>
      </c>
    </row>
    <row r="5" spans="1:13" ht="32.450000000000003" customHeight="1" x14ac:dyDescent="0.2">
      <c r="A5" s="28" t="s">
        <v>513</v>
      </c>
      <c r="B5" s="1070" t="s">
        <v>607</v>
      </c>
      <c r="C5" s="1264" t="s">
        <v>514</v>
      </c>
      <c r="D5" s="1266"/>
      <c r="E5" s="1709" t="s">
        <v>571</v>
      </c>
      <c r="F5" s="1710"/>
      <c r="G5" s="1710"/>
      <c r="H5" s="1710"/>
      <c r="I5" s="1710"/>
      <c r="J5" s="1710"/>
      <c r="K5" s="1711"/>
      <c r="L5" s="184" t="s">
        <v>603</v>
      </c>
    </row>
    <row r="6" spans="1:13" ht="13.5" customHeight="1" x14ac:dyDescent="0.2">
      <c r="A6" s="20" t="s">
        <v>516</v>
      </c>
      <c r="B6" s="125"/>
      <c r="C6" s="1334"/>
      <c r="D6" s="1336"/>
      <c r="E6" s="1760" t="s">
        <v>745</v>
      </c>
      <c r="F6" s="1761"/>
      <c r="G6" s="1761"/>
      <c r="H6" s="1761"/>
      <c r="I6" s="1761"/>
      <c r="J6" s="1761"/>
      <c r="K6" s="1762"/>
      <c r="L6" s="71" t="s">
        <v>517</v>
      </c>
    </row>
    <row r="7" spans="1:13" ht="13.5" customHeight="1" x14ac:dyDescent="0.2">
      <c r="A7" s="1223"/>
      <c r="B7" s="1223"/>
      <c r="C7" s="1334"/>
      <c r="D7" s="1336"/>
      <c r="E7" s="1697" t="s">
        <v>518</v>
      </c>
      <c r="F7" s="1698"/>
      <c r="G7" s="1698"/>
      <c r="H7" s="1698"/>
      <c r="I7" s="1698"/>
      <c r="J7" s="1698"/>
      <c r="K7" s="1699"/>
      <c r="L7" s="71" t="s">
        <v>517</v>
      </c>
    </row>
    <row r="8" spans="1:13" ht="72" customHeight="1" x14ac:dyDescent="0.2">
      <c r="A8" s="1780" t="s">
        <v>519</v>
      </c>
      <c r="B8" s="1780"/>
      <c r="C8" s="1781" t="s">
        <v>520</v>
      </c>
      <c r="D8" s="1781"/>
      <c r="E8" s="646" t="s">
        <v>521</v>
      </c>
      <c r="F8" s="1214" t="s">
        <v>1132</v>
      </c>
      <c r="G8" s="1782" t="s">
        <v>1131</v>
      </c>
      <c r="H8" s="1783"/>
      <c r="I8" s="524" t="s">
        <v>1162</v>
      </c>
      <c r="J8" s="524" t="s">
        <v>1170</v>
      </c>
      <c r="K8" s="524" t="s">
        <v>788</v>
      </c>
      <c r="L8" s="1212"/>
    </row>
    <row r="9" spans="1:13" ht="114" customHeight="1" x14ac:dyDescent="0.2">
      <c r="A9" s="1220" t="s">
        <v>782</v>
      </c>
      <c r="B9" s="1224" t="s">
        <v>1184</v>
      </c>
      <c r="C9" s="1771">
        <v>1.1000000000000001</v>
      </c>
      <c r="D9" s="1771"/>
      <c r="E9" s="1225" t="s">
        <v>1186</v>
      </c>
      <c r="F9" s="1222"/>
      <c r="G9" s="1222"/>
      <c r="H9" s="1222"/>
      <c r="I9" s="1213"/>
      <c r="J9" s="1213">
        <v>10</v>
      </c>
      <c r="K9" s="1222"/>
      <c r="L9" s="131"/>
    </row>
    <row r="10" spans="1:13" ht="35.25" customHeight="1" x14ac:dyDescent="0.2">
      <c r="A10" s="470"/>
      <c r="B10" s="1221" t="s">
        <v>1185</v>
      </c>
      <c r="C10" s="1771">
        <v>1.2</v>
      </c>
      <c r="D10" s="1771"/>
      <c r="E10" s="1225" t="s">
        <v>1187</v>
      </c>
      <c r="F10" s="1222"/>
      <c r="G10" s="1222"/>
      <c r="H10" s="1222"/>
      <c r="I10" s="1213">
        <v>13</v>
      </c>
      <c r="J10" s="1213">
        <v>13</v>
      </c>
      <c r="K10" s="1228">
        <v>1</v>
      </c>
      <c r="L10" s="131"/>
    </row>
    <row r="11" spans="1:13" ht="28.5" customHeight="1" x14ac:dyDescent="0.2">
      <c r="A11" s="1226"/>
      <c r="B11" s="1221"/>
      <c r="C11" s="1771">
        <v>1.3</v>
      </c>
      <c r="D11" s="1771"/>
      <c r="E11" s="1227" t="s">
        <v>1188</v>
      </c>
      <c r="F11" s="1222"/>
      <c r="G11" s="1222"/>
      <c r="H11" s="1222"/>
      <c r="I11" s="1213">
        <v>20</v>
      </c>
      <c r="J11" s="1213">
        <v>20</v>
      </c>
      <c r="K11" s="1228">
        <v>1</v>
      </c>
      <c r="L11" s="131"/>
    </row>
    <row r="12" spans="1:13" ht="28.5" customHeight="1" x14ac:dyDescent="0.2">
      <c r="A12" s="470"/>
      <c r="B12" s="1221"/>
      <c r="C12" s="1771">
        <v>1.4</v>
      </c>
      <c r="D12" s="1771"/>
      <c r="E12" s="1225" t="s">
        <v>1189</v>
      </c>
      <c r="F12" s="1222"/>
      <c r="G12" s="1222"/>
      <c r="H12" s="1222"/>
      <c r="I12" s="1213"/>
      <c r="J12" s="1213">
        <v>40</v>
      </c>
      <c r="K12" s="1228"/>
      <c r="L12" s="131"/>
    </row>
    <row r="13" spans="1:13" ht="24" customHeight="1" x14ac:dyDescent="0.2">
      <c r="A13" s="1237" t="s">
        <v>743</v>
      </c>
      <c r="B13" s="1229" t="s">
        <v>741</v>
      </c>
      <c r="C13" s="1767">
        <v>2.1</v>
      </c>
      <c r="D13" s="1768"/>
      <c r="E13" s="1230" t="s">
        <v>742</v>
      </c>
      <c r="F13" s="1231">
        <v>26</v>
      </c>
      <c r="G13" s="1769">
        <v>70</v>
      </c>
      <c r="H13" s="1770"/>
      <c r="I13" s="1231">
        <v>53</v>
      </c>
      <c r="J13" s="1231">
        <v>53</v>
      </c>
      <c r="K13" s="1232">
        <v>1</v>
      </c>
      <c r="L13" s="71" t="s">
        <v>517</v>
      </c>
      <c r="M13" t="s">
        <v>598</v>
      </c>
    </row>
    <row r="14" spans="1:13" ht="24" customHeight="1" x14ac:dyDescent="0.2">
      <c r="A14" s="470"/>
      <c r="B14" s="1236"/>
      <c r="C14" s="1772">
        <v>2.2000000000000002</v>
      </c>
      <c r="D14" s="1772"/>
      <c r="E14" s="464" t="s">
        <v>1187</v>
      </c>
      <c r="F14" s="463"/>
      <c r="G14" s="463"/>
      <c r="H14" s="463"/>
      <c r="I14" s="463"/>
      <c r="J14" s="463">
        <v>43</v>
      </c>
      <c r="K14" s="467"/>
      <c r="L14" s="130"/>
    </row>
    <row r="15" spans="1:13" ht="24" customHeight="1" x14ac:dyDescent="0.2">
      <c r="A15" s="470"/>
      <c r="B15" s="1236"/>
      <c r="C15" s="1772">
        <v>2.2999999999999998</v>
      </c>
      <c r="D15" s="1772"/>
      <c r="E15" s="464" t="s">
        <v>1188</v>
      </c>
      <c r="F15" s="463"/>
      <c r="G15" s="463"/>
      <c r="H15" s="463"/>
      <c r="I15" s="463"/>
      <c r="J15" s="463">
        <v>10</v>
      </c>
      <c r="K15" s="467"/>
      <c r="L15" s="130"/>
    </row>
    <row r="16" spans="1:13" ht="24" customHeight="1" x14ac:dyDescent="0.2">
      <c r="A16" s="470"/>
      <c r="B16" s="1236"/>
      <c r="C16" s="1773">
        <v>2.4</v>
      </c>
      <c r="D16" s="1774"/>
      <c r="E16" s="464" t="s">
        <v>1191</v>
      </c>
      <c r="F16" s="463"/>
      <c r="G16" s="463"/>
      <c r="H16" s="463"/>
      <c r="I16" s="463"/>
      <c r="J16" s="463">
        <v>64</v>
      </c>
      <c r="K16" s="467"/>
      <c r="L16" s="130"/>
    </row>
    <row r="17" spans="1:12" ht="24" customHeight="1" x14ac:dyDescent="0.2">
      <c r="A17" s="470" t="s">
        <v>744</v>
      </c>
      <c r="B17" s="1236" t="s">
        <v>1190</v>
      </c>
      <c r="C17" s="1772">
        <v>3.1</v>
      </c>
      <c r="D17" s="1772"/>
      <c r="E17" s="464" t="s">
        <v>1192</v>
      </c>
      <c r="F17" s="463"/>
      <c r="G17" s="463"/>
      <c r="H17" s="463"/>
      <c r="I17" s="463"/>
      <c r="J17" s="463">
        <v>4</v>
      </c>
      <c r="K17" s="467"/>
      <c r="L17" s="130"/>
    </row>
    <row r="18" spans="1:12" ht="24" customHeight="1" x14ac:dyDescent="0.2">
      <c r="A18" s="470"/>
      <c r="B18" s="1238" t="s">
        <v>1193</v>
      </c>
      <c r="C18" s="1773">
        <v>3.2</v>
      </c>
      <c r="D18" s="1774"/>
      <c r="E18" s="462" t="s">
        <v>1194</v>
      </c>
      <c r="F18" s="1233"/>
      <c r="G18" s="1239"/>
      <c r="H18" s="1240"/>
      <c r="I18" s="1233"/>
      <c r="J18" s="1233">
        <v>2</v>
      </c>
      <c r="K18" s="1235"/>
      <c r="L18" s="1088"/>
    </row>
    <row r="19" spans="1:12" ht="28.5" customHeight="1" x14ac:dyDescent="0.2">
      <c r="A19" s="470" t="s">
        <v>746</v>
      </c>
      <c r="B19" s="1233" t="s">
        <v>747</v>
      </c>
      <c r="C19" s="1763">
        <v>4.0999999999999996</v>
      </c>
      <c r="D19" s="1764"/>
      <c r="E19" s="462" t="s">
        <v>1171</v>
      </c>
      <c r="F19" s="1233">
        <v>6</v>
      </c>
      <c r="G19" s="1765">
        <v>6</v>
      </c>
      <c r="H19" s="1766"/>
      <c r="I19" s="1234">
        <v>6</v>
      </c>
      <c r="J19" s="1233">
        <v>6</v>
      </c>
      <c r="K19" s="1235">
        <v>1</v>
      </c>
      <c r="L19" s="71" t="s">
        <v>517</v>
      </c>
    </row>
    <row r="20" spans="1:12" ht="28.5" customHeight="1" x14ac:dyDescent="0.2">
      <c r="A20" s="588" t="s">
        <v>958</v>
      </c>
      <c r="B20" s="974" t="s">
        <v>891</v>
      </c>
      <c r="C20" s="1791">
        <v>5.0999999999999996</v>
      </c>
      <c r="D20" s="1792"/>
      <c r="E20" s="478" t="s">
        <v>892</v>
      </c>
      <c r="F20" s="519">
        <v>0.96</v>
      </c>
      <c r="G20" s="1793">
        <v>0.96</v>
      </c>
      <c r="H20" s="1691"/>
      <c r="I20" s="519">
        <v>0.96</v>
      </c>
      <c r="J20" s="519">
        <v>0.96</v>
      </c>
      <c r="K20" s="729" t="s">
        <v>869</v>
      </c>
      <c r="L20" s="631" t="s">
        <v>517</v>
      </c>
    </row>
    <row r="21" spans="1:12" ht="28.5" customHeight="1" x14ac:dyDescent="0.2">
      <c r="A21" s="588" t="s">
        <v>961</v>
      </c>
      <c r="B21" s="975" t="s">
        <v>995</v>
      </c>
      <c r="C21" s="1794">
        <v>6.1</v>
      </c>
      <c r="D21" s="1795"/>
      <c r="E21" s="589" t="s">
        <v>996</v>
      </c>
      <c r="F21" s="1021">
        <v>0.78</v>
      </c>
      <c r="G21" s="1133"/>
      <c r="H21" s="1021">
        <v>0.95299999999999996</v>
      </c>
      <c r="I21" s="1021">
        <v>0.95299999999999996</v>
      </c>
      <c r="J21" s="1022">
        <v>0.72</v>
      </c>
      <c r="K21" s="730" t="s">
        <v>1201</v>
      </c>
      <c r="L21" s="468"/>
    </row>
    <row r="22" spans="1:12" ht="42.75" customHeight="1" x14ac:dyDescent="0.2">
      <c r="A22" s="1786" t="s">
        <v>750</v>
      </c>
      <c r="B22" s="1788" t="s">
        <v>753</v>
      </c>
      <c r="C22" s="1743">
        <v>7.1</v>
      </c>
      <c r="D22" s="1743"/>
      <c r="E22" s="471" t="s">
        <v>754</v>
      </c>
      <c r="F22" s="1023">
        <v>4</v>
      </c>
      <c r="G22" s="1734">
        <v>4</v>
      </c>
      <c r="H22" s="1735"/>
      <c r="I22" s="484">
        <v>3</v>
      </c>
      <c r="J22" s="1023">
        <v>3</v>
      </c>
      <c r="K22" s="976" t="s">
        <v>1027</v>
      </c>
      <c r="L22" s="473" t="s">
        <v>755</v>
      </c>
    </row>
    <row r="23" spans="1:12" ht="40.5" customHeight="1" x14ac:dyDescent="0.2">
      <c r="A23" s="1787"/>
      <c r="B23" s="1789"/>
      <c r="C23" s="1790"/>
      <c r="D23" s="1790"/>
      <c r="E23" s="474" t="s">
        <v>756</v>
      </c>
      <c r="F23" s="1024">
        <v>14</v>
      </c>
      <c r="G23" s="1784">
        <v>4</v>
      </c>
      <c r="H23" s="1785"/>
      <c r="I23" s="1024">
        <v>9</v>
      </c>
      <c r="J23" s="1024">
        <v>9</v>
      </c>
      <c r="K23" s="781">
        <v>1</v>
      </c>
      <c r="L23" s="473" t="s">
        <v>757</v>
      </c>
    </row>
    <row r="24" spans="1:12" ht="75" x14ac:dyDescent="0.2">
      <c r="A24" s="475"/>
      <c r="B24" s="475"/>
      <c r="C24" s="1678">
        <v>7.2</v>
      </c>
      <c r="D24" s="1679"/>
      <c r="E24" s="471" t="s">
        <v>758</v>
      </c>
      <c r="F24" s="1000">
        <v>0</v>
      </c>
      <c r="G24" s="1743">
        <v>1</v>
      </c>
      <c r="H24" s="1743"/>
      <c r="I24" s="1000">
        <v>1</v>
      </c>
      <c r="J24" s="1000">
        <v>0</v>
      </c>
      <c r="K24" s="485">
        <v>0</v>
      </c>
      <c r="L24" s="476" t="s">
        <v>759</v>
      </c>
    </row>
    <row r="25" spans="1:12" ht="95.25" customHeight="1" x14ac:dyDescent="0.2">
      <c r="A25" s="475"/>
      <c r="B25" s="475"/>
      <c r="C25" s="1678">
        <v>7.3</v>
      </c>
      <c r="D25" s="1679"/>
      <c r="E25" s="471" t="s">
        <v>760</v>
      </c>
      <c r="F25" s="1000">
        <v>13</v>
      </c>
      <c r="G25" s="1743">
        <v>1</v>
      </c>
      <c r="H25" s="1743"/>
      <c r="I25" s="1000">
        <v>2</v>
      </c>
      <c r="J25" s="1000">
        <v>1</v>
      </c>
      <c r="K25" s="493">
        <v>0.5</v>
      </c>
      <c r="L25" s="476" t="s">
        <v>991</v>
      </c>
    </row>
    <row r="26" spans="1:12" ht="75" x14ac:dyDescent="0.2">
      <c r="A26" s="475"/>
      <c r="B26" s="475"/>
      <c r="C26" s="1776">
        <v>7.4</v>
      </c>
      <c r="D26" s="1777"/>
      <c r="E26" s="471" t="s">
        <v>761</v>
      </c>
      <c r="F26" s="1000">
        <v>0</v>
      </c>
      <c r="G26" s="1743">
        <v>2</v>
      </c>
      <c r="H26" s="1743"/>
      <c r="I26" s="1000">
        <v>2</v>
      </c>
      <c r="J26" s="1000">
        <v>2</v>
      </c>
      <c r="K26" s="493">
        <v>1</v>
      </c>
      <c r="L26" s="476" t="s">
        <v>990</v>
      </c>
    </row>
    <row r="27" spans="1:12" ht="26.25" customHeight="1" x14ac:dyDescent="0.2">
      <c r="A27" s="483" t="s">
        <v>762</v>
      </c>
      <c r="B27" s="478"/>
      <c r="C27" s="1705"/>
      <c r="D27" s="1696"/>
      <c r="E27" s="1695" t="s">
        <v>763</v>
      </c>
      <c r="F27" s="1705"/>
      <c r="G27" s="1705"/>
      <c r="H27" s="1705"/>
      <c r="I27" s="1705"/>
      <c r="J27" s="1705"/>
      <c r="K27" s="1705"/>
      <c r="L27" s="479" t="s">
        <v>764</v>
      </c>
    </row>
    <row r="28" spans="1:12" ht="66.75" customHeight="1" x14ac:dyDescent="0.2">
      <c r="A28" s="480" t="s">
        <v>782</v>
      </c>
      <c r="B28" s="486" t="s">
        <v>765</v>
      </c>
      <c r="C28" s="1778">
        <v>1.1000000000000001</v>
      </c>
      <c r="D28" s="1779"/>
      <c r="E28" s="471" t="s">
        <v>766</v>
      </c>
      <c r="F28" s="1000">
        <v>1</v>
      </c>
      <c r="G28" s="1743">
        <v>2</v>
      </c>
      <c r="H28" s="1743"/>
      <c r="I28" s="1000">
        <v>0</v>
      </c>
      <c r="J28" s="1077">
        <v>0</v>
      </c>
      <c r="K28" s="493">
        <v>0</v>
      </c>
      <c r="L28" s="482" t="s">
        <v>767</v>
      </c>
    </row>
    <row r="29" spans="1:12" ht="42" customHeight="1" x14ac:dyDescent="0.2">
      <c r="A29" s="480"/>
      <c r="B29" s="481"/>
      <c r="C29" s="1702">
        <v>1.2</v>
      </c>
      <c r="D29" s="1702"/>
      <c r="E29" s="471" t="s">
        <v>1085</v>
      </c>
      <c r="F29" s="1000">
        <v>0</v>
      </c>
      <c r="G29" s="1743">
        <v>2</v>
      </c>
      <c r="H29" s="1743"/>
      <c r="I29" s="1000">
        <v>2</v>
      </c>
      <c r="J29" s="1000">
        <v>0</v>
      </c>
      <c r="K29" s="485">
        <v>0</v>
      </c>
      <c r="L29" s="482"/>
    </row>
    <row r="30" spans="1:12" ht="42" customHeight="1" x14ac:dyDescent="0.2">
      <c r="A30" s="480"/>
      <c r="B30" s="1068"/>
      <c r="C30" s="1680">
        <v>1.3</v>
      </c>
      <c r="D30" s="1681"/>
      <c r="E30" s="471" t="s">
        <v>1086</v>
      </c>
      <c r="F30" s="1065">
        <v>0</v>
      </c>
      <c r="G30" s="1065"/>
      <c r="H30" s="1065">
        <v>1</v>
      </c>
      <c r="I30" s="1065">
        <v>1</v>
      </c>
      <c r="J30" s="1065">
        <v>0</v>
      </c>
      <c r="K30" s="1066"/>
      <c r="L30" s="482"/>
    </row>
    <row r="31" spans="1:12" ht="66" customHeight="1" x14ac:dyDescent="0.2">
      <c r="A31" s="480"/>
      <c r="B31" s="481"/>
      <c r="C31" s="1775">
        <v>1.4</v>
      </c>
      <c r="D31" s="1775"/>
      <c r="E31" s="471" t="s">
        <v>768</v>
      </c>
      <c r="F31" s="1000">
        <v>0</v>
      </c>
      <c r="G31" s="1743">
        <v>2</v>
      </c>
      <c r="H31" s="1743"/>
      <c r="I31" s="1000">
        <v>2</v>
      </c>
      <c r="J31" s="1000">
        <v>0</v>
      </c>
      <c r="K31" s="485">
        <v>0</v>
      </c>
      <c r="L31" s="482" t="s">
        <v>769</v>
      </c>
    </row>
    <row r="32" spans="1:12" ht="104.25" customHeight="1" x14ac:dyDescent="0.2">
      <c r="A32" s="480"/>
      <c r="B32" s="481"/>
      <c r="C32" s="1775">
        <v>1.5</v>
      </c>
      <c r="D32" s="1775"/>
      <c r="E32" s="471" t="s">
        <v>770</v>
      </c>
      <c r="F32" s="1000">
        <v>0</v>
      </c>
      <c r="G32" s="1743">
        <v>2</v>
      </c>
      <c r="H32" s="1743"/>
      <c r="I32" s="1000">
        <v>2</v>
      </c>
      <c r="J32" s="1000">
        <v>1</v>
      </c>
      <c r="K32" s="493">
        <v>0.5</v>
      </c>
      <c r="L32" s="482"/>
    </row>
    <row r="33" spans="1:12" ht="66.75" customHeight="1" x14ac:dyDescent="0.2">
      <c r="A33" s="480"/>
      <c r="B33" s="481"/>
      <c r="C33" s="1775">
        <v>1.6</v>
      </c>
      <c r="D33" s="1775"/>
      <c r="E33" s="471" t="s">
        <v>1133</v>
      </c>
      <c r="F33" s="1000">
        <v>0</v>
      </c>
      <c r="G33" s="1743">
        <v>1</v>
      </c>
      <c r="H33" s="1743"/>
      <c r="I33" s="1000">
        <v>1</v>
      </c>
      <c r="J33" s="1000">
        <v>0</v>
      </c>
      <c r="K33" s="485">
        <v>0</v>
      </c>
      <c r="L33" s="482" t="s">
        <v>771</v>
      </c>
    </row>
    <row r="34" spans="1:12" ht="18" customHeight="1" x14ac:dyDescent="0.2">
      <c r="A34" s="477" t="s">
        <v>772</v>
      </c>
      <c r="B34" s="478"/>
      <c r="C34" s="1705"/>
      <c r="D34" s="1696"/>
      <c r="E34" s="1695" t="s">
        <v>773</v>
      </c>
      <c r="F34" s="1705"/>
      <c r="G34" s="1705"/>
      <c r="H34" s="1705"/>
      <c r="I34" s="1705"/>
      <c r="J34" s="1705"/>
      <c r="K34" s="1705"/>
      <c r="L34" s="479" t="s">
        <v>764</v>
      </c>
    </row>
    <row r="35" spans="1:12" ht="62.25" customHeight="1" x14ac:dyDescent="0.2">
      <c r="A35" s="480" t="s">
        <v>782</v>
      </c>
      <c r="B35" s="486" t="s">
        <v>774</v>
      </c>
      <c r="C35" s="1702">
        <v>1.1000000000000001</v>
      </c>
      <c r="D35" s="1702"/>
      <c r="E35" s="471" t="s">
        <v>1134</v>
      </c>
      <c r="F35" s="1000">
        <v>0</v>
      </c>
      <c r="G35" s="1743">
        <v>1</v>
      </c>
      <c r="H35" s="1743"/>
      <c r="I35" s="1000">
        <v>1</v>
      </c>
      <c r="J35" s="1000">
        <v>0</v>
      </c>
      <c r="K35" s="485">
        <v>0</v>
      </c>
      <c r="L35" s="482" t="s">
        <v>775</v>
      </c>
    </row>
    <row r="36" spans="1:12" ht="87" customHeight="1" x14ac:dyDescent="0.2">
      <c r="A36" s="480"/>
      <c r="B36" s="481"/>
      <c r="C36" s="1702">
        <v>1.2</v>
      </c>
      <c r="D36" s="1702"/>
      <c r="E36" s="471" t="s">
        <v>1087</v>
      </c>
      <c r="F36" s="1000">
        <v>3</v>
      </c>
      <c r="G36" s="1743">
        <v>0</v>
      </c>
      <c r="H36" s="1743"/>
      <c r="I36" s="1000">
        <v>0</v>
      </c>
      <c r="J36" s="1000">
        <v>0</v>
      </c>
      <c r="K36" s="907">
        <v>0</v>
      </c>
      <c r="L36" s="482"/>
    </row>
    <row r="37" spans="1:12" ht="30.75" customHeight="1" x14ac:dyDescent="0.2">
      <c r="A37" s="1069"/>
      <c r="B37" s="1068"/>
      <c r="C37" s="1702">
        <v>1.3</v>
      </c>
      <c r="D37" s="1702"/>
      <c r="E37" s="589" t="s">
        <v>1088</v>
      </c>
      <c r="F37" s="1072">
        <v>7</v>
      </c>
      <c r="G37" s="1067"/>
      <c r="H37" s="1072">
        <v>1</v>
      </c>
      <c r="I37" s="1072">
        <v>1</v>
      </c>
      <c r="J37" s="1072">
        <v>1</v>
      </c>
      <c r="K37" s="1195">
        <v>1</v>
      </c>
      <c r="L37" s="482"/>
    </row>
    <row r="38" spans="1:12" ht="69.75" customHeight="1" x14ac:dyDescent="0.2">
      <c r="A38" s="1069"/>
      <c r="B38" s="1132"/>
      <c r="C38" s="1702">
        <v>1.4</v>
      </c>
      <c r="D38" s="1702"/>
      <c r="E38" s="471" t="s">
        <v>1135</v>
      </c>
      <c r="F38" s="1133">
        <v>0</v>
      </c>
      <c r="G38" s="1133"/>
      <c r="H38" s="1133">
        <v>1</v>
      </c>
      <c r="I38" s="1133">
        <v>1</v>
      </c>
      <c r="J38" s="1133">
        <v>0</v>
      </c>
      <c r="K38" s="1134">
        <v>0</v>
      </c>
      <c r="L38" s="482"/>
    </row>
    <row r="39" spans="1:12" ht="55.5" customHeight="1" x14ac:dyDescent="0.2">
      <c r="A39" s="1069"/>
      <c r="B39" s="1132"/>
      <c r="C39" s="1702">
        <v>1.5</v>
      </c>
      <c r="D39" s="1702"/>
      <c r="E39" s="471" t="s">
        <v>1136</v>
      </c>
      <c r="F39" s="1133">
        <v>0</v>
      </c>
      <c r="G39" s="1133"/>
      <c r="H39" s="1133">
        <v>1</v>
      </c>
      <c r="I39" s="1133">
        <v>1</v>
      </c>
      <c r="J39" s="1133">
        <v>0</v>
      </c>
      <c r="K39" s="1134">
        <v>0</v>
      </c>
      <c r="L39" s="482"/>
    </row>
    <row r="40" spans="1:12" ht="50.25" customHeight="1" x14ac:dyDescent="0.2">
      <c r="A40" s="1069"/>
      <c r="B40" s="1132"/>
      <c r="C40" s="1702">
        <v>16</v>
      </c>
      <c r="D40" s="1702"/>
      <c r="E40" s="471" t="s">
        <v>1137</v>
      </c>
      <c r="F40" s="1133">
        <v>1</v>
      </c>
      <c r="G40" s="1133"/>
      <c r="H40" s="1133">
        <v>1</v>
      </c>
      <c r="I40" s="1133">
        <v>1</v>
      </c>
      <c r="J40" s="1133">
        <v>1</v>
      </c>
      <c r="K40" s="493">
        <v>1</v>
      </c>
      <c r="L40" s="482"/>
    </row>
    <row r="41" spans="1:12" ht="33" customHeight="1" x14ac:dyDescent="0.2">
      <c r="A41" s="477" t="s">
        <v>776</v>
      </c>
      <c r="B41" s="478"/>
      <c r="C41" s="1750"/>
      <c r="D41" s="1751"/>
      <c r="E41" s="1749" t="s">
        <v>777</v>
      </c>
      <c r="F41" s="1750"/>
      <c r="G41" s="1750"/>
      <c r="H41" s="1750"/>
      <c r="I41" s="1750"/>
      <c r="J41" s="1750"/>
      <c r="K41" s="1750"/>
      <c r="L41" s="479" t="s">
        <v>764</v>
      </c>
    </row>
    <row r="42" spans="1:12" ht="63.75" x14ac:dyDescent="0.2">
      <c r="A42" s="480" t="s">
        <v>1056</v>
      </c>
      <c r="B42" s="486" t="s">
        <v>778</v>
      </c>
      <c r="C42" s="1702">
        <v>1.1000000000000001</v>
      </c>
      <c r="D42" s="1702"/>
      <c r="E42" s="471" t="s">
        <v>779</v>
      </c>
      <c r="F42" s="1000">
        <v>8</v>
      </c>
      <c r="G42" s="1743">
        <v>8</v>
      </c>
      <c r="H42" s="1743"/>
      <c r="I42" s="1000">
        <v>8</v>
      </c>
      <c r="J42" s="1000">
        <v>4</v>
      </c>
      <c r="K42" s="782">
        <v>0.5</v>
      </c>
      <c r="L42" s="482" t="s">
        <v>780</v>
      </c>
    </row>
    <row r="43" spans="1:12" ht="64.5" customHeight="1" x14ac:dyDescent="0.2">
      <c r="A43" s="480"/>
      <c r="B43" s="481"/>
      <c r="C43" s="1702">
        <v>1.2</v>
      </c>
      <c r="D43" s="1702"/>
      <c r="E43" s="471" t="s">
        <v>781</v>
      </c>
      <c r="F43" s="1000">
        <v>10</v>
      </c>
      <c r="G43" s="1743">
        <v>10</v>
      </c>
      <c r="H43" s="1743"/>
      <c r="I43" s="1000">
        <v>10</v>
      </c>
      <c r="J43" s="1000">
        <v>7</v>
      </c>
      <c r="K43" s="494">
        <v>0.7</v>
      </c>
      <c r="L43" s="482"/>
    </row>
    <row r="44" spans="1:12" ht="25.5" x14ac:dyDescent="0.2">
      <c r="B44" s="465" t="s">
        <v>1057</v>
      </c>
    </row>
    <row r="45" spans="1:12" x14ac:dyDescent="0.2">
      <c r="B45" s="605" t="s">
        <v>1103</v>
      </c>
    </row>
    <row r="69" spans="1:13" ht="25.5" x14ac:dyDescent="0.2">
      <c r="A69" s="523" t="s">
        <v>890</v>
      </c>
      <c r="B69" s="1197" t="s">
        <v>608</v>
      </c>
      <c r="C69" s="1796" t="s">
        <v>847</v>
      </c>
      <c r="D69" s="1796"/>
      <c r="E69" s="1797" t="s">
        <v>894</v>
      </c>
      <c r="F69" s="1797"/>
      <c r="G69" s="1797"/>
      <c r="H69" s="1797"/>
      <c r="I69" s="1797"/>
      <c r="J69" s="1797"/>
      <c r="K69" s="1797"/>
      <c r="L69" s="594"/>
    </row>
    <row r="70" spans="1:13" ht="52.5" customHeight="1" x14ac:dyDescent="0.2">
      <c r="A70" s="521" t="s">
        <v>783</v>
      </c>
      <c r="B70" s="488"/>
      <c r="C70" s="1749"/>
      <c r="D70" s="1751"/>
      <c r="E70" s="1749" t="s">
        <v>895</v>
      </c>
      <c r="F70" s="1750"/>
      <c r="G70" s="1750"/>
      <c r="H70" s="1750"/>
      <c r="I70" s="1750"/>
      <c r="J70" s="1750"/>
      <c r="K70" s="1751"/>
      <c r="L70" s="466"/>
    </row>
    <row r="71" spans="1:13" x14ac:dyDescent="0.2">
      <c r="A71" s="583"/>
      <c r="B71" s="583"/>
      <c r="C71" s="1695"/>
      <c r="D71" s="1696"/>
      <c r="E71" s="1706" t="s">
        <v>784</v>
      </c>
      <c r="F71" s="1707"/>
      <c r="G71" s="1707"/>
      <c r="H71" s="1707"/>
      <c r="I71" s="1707"/>
      <c r="J71" s="1707"/>
      <c r="K71" s="1708"/>
      <c r="L71" s="466"/>
    </row>
    <row r="72" spans="1:13" ht="83.25" customHeight="1" x14ac:dyDescent="0.2">
      <c r="A72" s="1745" t="s">
        <v>785</v>
      </c>
      <c r="B72" s="1732"/>
      <c r="C72" s="1700" t="s">
        <v>786</v>
      </c>
      <c r="D72" s="1701"/>
      <c r="E72" s="524" t="s">
        <v>787</v>
      </c>
      <c r="F72" s="1137" t="s">
        <v>1132</v>
      </c>
      <c r="G72" s="1716" t="s">
        <v>1131</v>
      </c>
      <c r="H72" s="1717"/>
      <c r="I72" s="525" t="s">
        <v>1162</v>
      </c>
      <c r="J72" s="525" t="s">
        <v>1163</v>
      </c>
      <c r="K72" s="525" t="s">
        <v>788</v>
      </c>
      <c r="L72" s="466"/>
      <c r="M72" t="s">
        <v>598</v>
      </c>
    </row>
    <row r="73" spans="1:13" ht="51" x14ac:dyDescent="0.2">
      <c r="A73" s="590" t="s">
        <v>782</v>
      </c>
      <c r="B73" s="593" t="s">
        <v>896</v>
      </c>
      <c r="C73" s="1746">
        <v>1.1000000000000001</v>
      </c>
      <c r="D73" s="1747"/>
      <c r="E73" s="591" t="s">
        <v>897</v>
      </c>
      <c r="F73" s="507">
        <v>75</v>
      </c>
      <c r="G73" s="1688">
        <v>85</v>
      </c>
      <c r="H73" s="1693"/>
      <c r="I73" s="507">
        <v>85</v>
      </c>
      <c r="J73" s="507">
        <v>95</v>
      </c>
      <c r="K73" s="1155" t="s">
        <v>1179</v>
      </c>
      <c r="L73" s="466" t="s">
        <v>517</v>
      </c>
    </row>
    <row r="74" spans="1:13" ht="36.75" customHeight="1" x14ac:dyDescent="0.2">
      <c r="A74" s="555"/>
      <c r="B74" s="555"/>
      <c r="C74" s="1748">
        <v>1.2</v>
      </c>
      <c r="D74" s="1748"/>
      <c r="E74" s="471" t="s">
        <v>898</v>
      </c>
      <c r="F74" s="1154">
        <v>75</v>
      </c>
      <c r="G74" s="1748">
        <v>80</v>
      </c>
      <c r="H74" s="1748"/>
      <c r="I74" s="995">
        <v>80</v>
      </c>
      <c r="J74" s="995">
        <v>90</v>
      </c>
      <c r="K74" s="1155" t="s">
        <v>1146</v>
      </c>
      <c r="L74" s="89"/>
    </row>
    <row r="75" spans="1:13" ht="33.75" customHeight="1" x14ac:dyDescent="0.2">
      <c r="A75" s="555"/>
      <c r="B75" s="555"/>
      <c r="C75" s="1748">
        <v>1.3</v>
      </c>
      <c r="D75" s="1748"/>
      <c r="E75" s="481" t="s">
        <v>899</v>
      </c>
      <c r="F75" s="1154">
        <v>80</v>
      </c>
      <c r="G75" s="1748">
        <v>95</v>
      </c>
      <c r="H75" s="1748"/>
      <c r="I75" s="995">
        <v>95</v>
      </c>
      <c r="J75" s="995">
        <v>110</v>
      </c>
      <c r="K75" s="1155" t="s">
        <v>1145</v>
      </c>
      <c r="L75" s="89"/>
    </row>
    <row r="76" spans="1:13" ht="33" customHeight="1" x14ac:dyDescent="0.2">
      <c r="A76" s="555"/>
      <c r="B76" s="592"/>
      <c r="C76" s="1725">
        <v>1.4</v>
      </c>
      <c r="D76" s="1726"/>
      <c r="E76" s="481" t="s">
        <v>900</v>
      </c>
      <c r="F76" s="1154">
        <v>22</v>
      </c>
      <c r="G76" s="995"/>
      <c r="H76" s="995">
        <v>30</v>
      </c>
      <c r="I76" s="995">
        <v>30</v>
      </c>
      <c r="J76" s="995">
        <v>35</v>
      </c>
      <c r="K76" s="1155" t="s">
        <v>1180</v>
      </c>
      <c r="L76" s="89"/>
    </row>
    <row r="77" spans="1:13" ht="30.75" customHeight="1" x14ac:dyDescent="0.2">
      <c r="A77" s="555"/>
      <c r="B77" s="592"/>
      <c r="C77" s="1725">
        <v>1.5</v>
      </c>
      <c r="D77" s="1726"/>
      <c r="E77" s="481" t="s">
        <v>901</v>
      </c>
      <c r="F77" s="1154">
        <v>27</v>
      </c>
      <c r="G77" s="995"/>
      <c r="H77" s="995">
        <v>45</v>
      </c>
      <c r="I77" s="995">
        <v>45</v>
      </c>
      <c r="J77" s="995">
        <v>50</v>
      </c>
      <c r="K77" s="1155" t="s">
        <v>1181</v>
      </c>
      <c r="L77" s="89"/>
    </row>
    <row r="78" spans="1:13" ht="37.5" customHeight="1" x14ac:dyDescent="0.2">
      <c r="A78" s="555"/>
      <c r="B78" s="592"/>
      <c r="C78" s="1725">
        <v>1.6</v>
      </c>
      <c r="D78" s="1726"/>
      <c r="E78" s="481" t="s">
        <v>902</v>
      </c>
      <c r="F78" s="1154">
        <v>45</v>
      </c>
      <c r="G78" s="995"/>
      <c r="H78" s="995">
        <v>50</v>
      </c>
      <c r="I78" s="995">
        <v>50</v>
      </c>
      <c r="J78" s="995">
        <v>55</v>
      </c>
      <c r="K78" s="1155" t="s">
        <v>1182</v>
      </c>
      <c r="L78" s="89"/>
    </row>
    <row r="79" spans="1:13" ht="25.5" x14ac:dyDescent="0.2">
      <c r="B79" s="465" t="s">
        <v>1071</v>
      </c>
      <c r="L79" s="191"/>
    </row>
    <row r="80" spans="1:13" x14ac:dyDescent="0.2">
      <c r="B80" s="102" t="s">
        <v>1195</v>
      </c>
    </row>
    <row r="83" spans="1:13" x14ac:dyDescent="0.2">
      <c r="B83" s="465"/>
    </row>
    <row r="84" spans="1:13" x14ac:dyDescent="0.2">
      <c r="B84" s="465"/>
    </row>
    <row r="85" spans="1:13" ht="25.5" customHeight="1" x14ac:dyDescent="0.2">
      <c r="A85" s="871" t="s">
        <v>890</v>
      </c>
      <c r="B85" s="1211" t="s">
        <v>618</v>
      </c>
      <c r="C85" s="1757" t="s">
        <v>847</v>
      </c>
      <c r="D85" s="1758"/>
      <c r="E85" s="1757" t="s">
        <v>903</v>
      </c>
      <c r="F85" s="1759"/>
      <c r="G85" s="1759"/>
      <c r="H85" s="1759"/>
      <c r="I85" s="1759"/>
      <c r="J85" s="1759"/>
      <c r="K85" s="1758"/>
      <c r="L85" s="872" t="s">
        <v>515</v>
      </c>
    </row>
    <row r="86" spans="1:13" ht="15" customHeight="1" x14ac:dyDescent="0.2">
      <c r="A86" s="873" t="s">
        <v>783</v>
      </c>
      <c r="B86" s="488"/>
      <c r="C86" s="1695"/>
      <c r="D86" s="1696"/>
      <c r="E86" s="1718" t="s">
        <v>904</v>
      </c>
      <c r="F86" s="1719"/>
      <c r="G86" s="1719"/>
      <c r="H86" s="1719"/>
      <c r="I86" s="1719"/>
      <c r="J86" s="1719"/>
      <c r="K86" s="1720"/>
      <c r="L86" s="874" t="s">
        <v>517</v>
      </c>
    </row>
    <row r="87" spans="1:13" ht="12.75" customHeight="1" x14ac:dyDescent="0.2">
      <c r="A87" s="875"/>
      <c r="B87" s="583"/>
      <c r="C87" s="1695"/>
      <c r="D87" s="1696"/>
      <c r="E87" s="1706" t="s">
        <v>784</v>
      </c>
      <c r="F87" s="1707"/>
      <c r="G87" s="1707"/>
      <c r="H87" s="1707"/>
      <c r="I87" s="1707"/>
      <c r="J87" s="1707"/>
      <c r="K87" s="1708"/>
      <c r="L87" s="874" t="s">
        <v>517</v>
      </c>
    </row>
    <row r="88" spans="1:13" ht="86.25" customHeight="1" x14ac:dyDescent="0.2">
      <c r="A88" s="1731" t="s">
        <v>785</v>
      </c>
      <c r="B88" s="1732"/>
      <c r="C88" s="1272" t="s">
        <v>786</v>
      </c>
      <c r="D88" s="1733"/>
      <c r="E88" s="525" t="s">
        <v>787</v>
      </c>
      <c r="F88" s="1137" t="s">
        <v>1132</v>
      </c>
      <c r="G88" s="1716" t="s">
        <v>1131</v>
      </c>
      <c r="H88" s="1717"/>
      <c r="I88" s="525" t="s">
        <v>1162</v>
      </c>
      <c r="J88" s="525" t="s">
        <v>1168</v>
      </c>
      <c r="K88" s="525" t="s">
        <v>788</v>
      </c>
      <c r="L88" s="876"/>
    </row>
    <row r="89" spans="1:13" ht="75" x14ac:dyDescent="0.2">
      <c r="A89" s="877" t="s">
        <v>752</v>
      </c>
      <c r="B89" s="492" t="s">
        <v>905</v>
      </c>
      <c r="C89" s="1734">
        <v>1</v>
      </c>
      <c r="D89" s="1735"/>
      <c r="E89" s="596" t="s">
        <v>906</v>
      </c>
      <c r="F89" s="508">
        <v>2</v>
      </c>
      <c r="G89" s="1690">
        <v>2</v>
      </c>
      <c r="H89" s="1691"/>
      <c r="I89" s="508">
        <v>2</v>
      </c>
      <c r="J89" s="508">
        <v>2</v>
      </c>
      <c r="K89" s="519">
        <v>1</v>
      </c>
      <c r="L89" s="878" t="s">
        <v>517</v>
      </c>
      <c r="M89" t="s">
        <v>598</v>
      </c>
    </row>
    <row r="90" spans="1:13" ht="35.25" customHeight="1" x14ac:dyDescent="0.2">
      <c r="A90" s="879"/>
      <c r="B90" s="585"/>
      <c r="C90" s="1736">
        <v>1.2</v>
      </c>
      <c r="D90" s="1737"/>
      <c r="E90" s="597" t="s">
        <v>913</v>
      </c>
      <c r="F90" s="507">
        <v>80</v>
      </c>
      <c r="G90" s="1688">
        <v>92</v>
      </c>
      <c r="H90" s="1693"/>
      <c r="I90" s="507">
        <v>92</v>
      </c>
      <c r="J90" s="507">
        <v>80</v>
      </c>
      <c r="K90" s="598">
        <f>J90/I90%</f>
        <v>86.956521739130437</v>
      </c>
      <c r="L90" s="880" t="s">
        <v>517</v>
      </c>
    </row>
    <row r="91" spans="1:13" ht="21" customHeight="1" x14ac:dyDescent="0.2">
      <c r="A91" s="599"/>
      <c r="B91" s="599"/>
      <c r="C91" s="1738">
        <v>1.3</v>
      </c>
      <c r="D91" s="1739"/>
      <c r="E91" s="600" t="s">
        <v>914</v>
      </c>
      <c r="F91" s="735">
        <v>228</v>
      </c>
      <c r="G91" s="1738"/>
      <c r="H91" s="1739"/>
      <c r="I91" s="735"/>
      <c r="J91" s="735">
        <v>195</v>
      </c>
      <c r="K91" s="598" t="e">
        <f t="shared" ref="K91:K95" si="0">J91/I91%</f>
        <v>#DIV/0!</v>
      </c>
      <c r="L91" s="601"/>
    </row>
    <row r="92" spans="1:13" ht="32.25" customHeight="1" x14ac:dyDescent="0.2">
      <c r="A92" s="555"/>
      <c r="B92" s="592"/>
      <c r="C92" s="1725">
        <v>1.4</v>
      </c>
      <c r="D92" s="1726"/>
      <c r="E92" s="586" t="s">
        <v>907</v>
      </c>
      <c r="F92" s="1139">
        <v>5</v>
      </c>
      <c r="G92" s="995"/>
      <c r="H92" s="995">
        <v>15</v>
      </c>
      <c r="I92" s="995">
        <v>15</v>
      </c>
      <c r="J92" s="995">
        <v>15</v>
      </c>
      <c r="K92" s="598">
        <v>100</v>
      </c>
      <c r="L92" s="89"/>
    </row>
    <row r="93" spans="1:13" ht="26.25" customHeight="1" x14ac:dyDescent="0.2">
      <c r="A93" s="555"/>
      <c r="B93" s="592"/>
      <c r="C93" s="1725">
        <v>1.5</v>
      </c>
      <c r="D93" s="1726"/>
      <c r="E93" s="586" t="s">
        <v>915</v>
      </c>
      <c r="F93" s="1139">
        <v>750</v>
      </c>
      <c r="G93" s="995"/>
      <c r="H93" s="995"/>
      <c r="I93" s="995"/>
      <c r="J93" s="1076">
        <v>730</v>
      </c>
      <c r="K93" s="598" t="e">
        <f t="shared" si="0"/>
        <v>#DIV/0!</v>
      </c>
      <c r="L93" s="89"/>
    </row>
    <row r="94" spans="1:13" ht="30.75" customHeight="1" x14ac:dyDescent="0.2">
      <c r="A94" s="555"/>
      <c r="B94" s="592"/>
      <c r="C94" s="1725">
        <v>1.7</v>
      </c>
      <c r="D94" s="1726"/>
      <c r="E94" s="586" t="s">
        <v>916</v>
      </c>
      <c r="F94" s="1139">
        <v>16</v>
      </c>
      <c r="G94" s="995"/>
      <c r="H94" s="995">
        <v>17</v>
      </c>
      <c r="I94" s="995">
        <v>17</v>
      </c>
      <c r="J94" s="995">
        <v>16</v>
      </c>
      <c r="K94" s="598">
        <v>94</v>
      </c>
      <c r="L94" s="89"/>
    </row>
    <row r="95" spans="1:13" ht="54.75" customHeight="1" x14ac:dyDescent="0.2">
      <c r="A95" s="555"/>
      <c r="B95" s="555"/>
      <c r="C95" s="1725">
        <v>1.8</v>
      </c>
      <c r="D95" s="1726"/>
      <c r="E95" s="602" t="s">
        <v>908</v>
      </c>
      <c r="F95" s="1139">
        <v>45</v>
      </c>
      <c r="G95" s="995"/>
      <c r="H95" s="995">
        <v>60</v>
      </c>
      <c r="I95" s="995">
        <v>60</v>
      </c>
      <c r="J95" s="1076">
        <v>60</v>
      </c>
      <c r="K95" s="603">
        <f t="shared" si="0"/>
        <v>100</v>
      </c>
      <c r="L95" s="89"/>
    </row>
    <row r="96" spans="1:13" ht="38.25" x14ac:dyDescent="0.2">
      <c r="B96" s="465" t="s">
        <v>909</v>
      </c>
    </row>
    <row r="97" spans="1:14" x14ac:dyDescent="0.2">
      <c r="B97" s="465"/>
    </row>
    <row r="98" spans="1:14" x14ac:dyDescent="0.2">
      <c r="B98" s="465"/>
    </row>
    <row r="99" spans="1:14" x14ac:dyDescent="0.2">
      <c r="B99" s="465"/>
    </row>
    <row r="100" spans="1:14" x14ac:dyDescent="0.2">
      <c r="B100" s="465"/>
    </row>
    <row r="101" spans="1:14" x14ac:dyDescent="0.2">
      <c r="B101" s="465"/>
    </row>
    <row r="102" spans="1:14" x14ac:dyDescent="0.2">
      <c r="B102" s="465"/>
    </row>
    <row r="103" spans="1:14" ht="32.25" customHeight="1" x14ac:dyDescent="0.2">
      <c r="A103" s="587" t="s">
        <v>890</v>
      </c>
      <c r="B103" s="1193" t="s">
        <v>609</v>
      </c>
      <c r="C103" s="1682" t="s">
        <v>847</v>
      </c>
      <c r="D103" s="1683"/>
      <c r="E103" s="1682" t="s">
        <v>917</v>
      </c>
      <c r="F103" s="1694"/>
      <c r="G103" s="1694"/>
      <c r="H103" s="1694"/>
      <c r="I103" s="1694"/>
      <c r="J103" s="1694"/>
      <c r="K103" s="1683"/>
      <c r="L103" s="518" t="s">
        <v>515</v>
      </c>
      <c r="M103" s="608" t="s">
        <v>918</v>
      </c>
    </row>
    <row r="104" spans="1:14" ht="41.25" customHeight="1" x14ac:dyDescent="0.2">
      <c r="A104" s="521" t="s">
        <v>783</v>
      </c>
      <c r="B104" s="488"/>
      <c r="C104" s="1695"/>
      <c r="D104" s="1696"/>
      <c r="E104" s="1695" t="s">
        <v>919</v>
      </c>
      <c r="F104" s="1705"/>
      <c r="G104" s="1705"/>
      <c r="H104" s="1705"/>
      <c r="I104" s="1705"/>
      <c r="J104" s="1705"/>
      <c r="K104" s="1696"/>
      <c r="L104" s="526" t="s">
        <v>517</v>
      </c>
    </row>
    <row r="105" spans="1:14" ht="16.5" customHeight="1" x14ac:dyDescent="0.2">
      <c r="A105" s="583"/>
      <c r="B105" s="583"/>
      <c r="C105" s="1695"/>
      <c r="D105" s="1696"/>
      <c r="E105" s="1706" t="s">
        <v>784</v>
      </c>
      <c r="F105" s="1707"/>
      <c r="G105" s="1707"/>
      <c r="H105" s="1707"/>
      <c r="I105" s="1707"/>
      <c r="J105" s="1707"/>
      <c r="K105" s="1708"/>
      <c r="L105" s="526" t="s">
        <v>517</v>
      </c>
    </row>
    <row r="106" spans="1:14" ht="81" customHeight="1" x14ac:dyDescent="0.2">
      <c r="A106" s="1745" t="s">
        <v>785</v>
      </c>
      <c r="B106" s="1732"/>
      <c r="C106" s="1700" t="s">
        <v>786</v>
      </c>
      <c r="D106" s="1701"/>
      <c r="E106" s="525" t="s">
        <v>787</v>
      </c>
      <c r="F106" s="1137" t="s">
        <v>1132</v>
      </c>
      <c r="G106" s="1716" t="s">
        <v>1131</v>
      </c>
      <c r="H106" s="1717"/>
      <c r="I106" s="525" t="s">
        <v>1162</v>
      </c>
      <c r="J106" s="525" t="s">
        <v>1169</v>
      </c>
      <c r="K106" s="525" t="s">
        <v>788</v>
      </c>
      <c r="L106" s="595"/>
    </row>
    <row r="107" spans="1:14" ht="12.75" customHeight="1" x14ac:dyDescent="0.2">
      <c r="A107" s="609" t="s">
        <v>864</v>
      </c>
      <c r="B107" s="512"/>
      <c r="C107" s="1818">
        <v>1</v>
      </c>
      <c r="D107" s="1819"/>
      <c r="E107" s="610"/>
      <c r="F107" s="611"/>
      <c r="G107" s="1820"/>
      <c r="H107" s="1821"/>
      <c r="I107" s="612"/>
      <c r="J107" s="612"/>
      <c r="K107" s="612"/>
      <c r="L107" s="550" t="s">
        <v>517</v>
      </c>
    </row>
    <row r="108" spans="1:14" ht="114" customHeight="1" x14ac:dyDescent="0.2">
      <c r="A108" s="588" t="s">
        <v>782</v>
      </c>
      <c r="B108" s="613" t="s">
        <v>920</v>
      </c>
      <c r="C108" s="1797">
        <v>1.1000000000000001</v>
      </c>
      <c r="D108" s="1797"/>
      <c r="E108" s="614" t="s">
        <v>921</v>
      </c>
      <c r="F108" s="508">
        <v>480</v>
      </c>
      <c r="G108" s="1822">
        <v>650</v>
      </c>
      <c r="H108" s="1691"/>
      <c r="I108" s="508">
        <v>650</v>
      </c>
      <c r="J108" s="508">
        <v>720</v>
      </c>
      <c r="K108" s="615">
        <f>J108/I108%</f>
        <v>110.76923076923077</v>
      </c>
      <c r="L108" s="616"/>
      <c r="M108" t="s">
        <v>598</v>
      </c>
    </row>
    <row r="109" spans="1:14" ht="21.75" customHeight="1" x14ac:dyDescent="0.2">
      <c r="A109" s="555"/>
      <c r="B109" s="555"/>
      <c r="C109" s="1823">
        <v>1.3</v>
      </c>
      <c r="D109" s="1824"/>
      <c r="E109" s="478" t="s">
        <v>922</v>
      </c>
      <c r="F109" s="1139">
        <v>1</v>
      </c>
      <c r="G109" s="1725">
        <v>3</v>
      </c>
      <c r="H109" s="1726"/>
      <c r="I109" s="995">
        <v>3</v>
      </c>
      <c r="J109" s="995">
        <v>1</v>
      </c>
      <c r="K109" s="615">
        <f t="shared" ref="K109:K110" si="1">J109/I109%</f>
        <v>33.333333333333336</v>
      </c>
      <c r="L109" s="89"/>
    </row>
    <row r="110" spans="1:14" ht="34.5" customHeight="1" x14ac:dyDescent="0.2">
      <c r="A110" s="555"/>
      <c r="B110" s="592"/>
      <c r="C110" s="1755">
        <v>1.4</v>
      </c>
      <c r="D110" s="1756"/>
      <c r="E110" s="617" t="s">
        <v>923</v>
      </c>
      <c r="F110" s="1139">
        <v>1550</v>
      </c>
      <c r="G110" s="995"/>
      <c r="H110" s="995">
        <v>1700</v>
      </c>
      <c r="I110" s="995">
        <v>1700</v>
      </c>
      <c r="J110" s="995">
        <v>1800</v>
      </c>
      <c r="K110" s="615">
        <f t="shared" si="1"/>
        <v>105.88235294117646</v>
      </c>
      <c r="L110" s="89"/>
      <c r="N110" s="161"/>
    </row>
    <row r="111" spans="1:14" ht="57" customHeight="1" x14ac:dyDescent="0.2">
      <c r="A111" s="618" t="s">
        <v>924</v>
      </c>
      <c r="B111" s="545" t="s">
        <v>925</v>
      </c>
      <c r="C111" s="1755">
        <v>2.1</v>
      </c>
      <c r="D111" s="1756"/>
      <c r="E111" s="617" t="s">
        <v>926</v>
      </c>
      <c r="F111" s="1139">
        <v>3</v>
      </c>
      <c r="G111" s="995"/>
      <c r="H111" s="995">
        <v>3</v>
      </c>
      <c r="I111" s="995">
        <v>3</v>
      </c>
      <c r="J111" s="995">
        <v>3</v>
      </c>
      <c r="K111" s="619">
        <f>J111/I111%</f>
        <v>100</v>
      </c>
      <c r="L111" s="620"/>
    </row>
    <row r="112" spans="1:14" ht="32.25" customHeight="1" x14ac:dyDescent="0.2">
      <c r="A112" s="621"/>
      <c r="B112" s="592"/>
      <c r="C112" s="1755">
        <v>2.2000000000000002</v>
      </c>
      <c r="D112" s="1756"/>
      <c r="E112" s="617" t="s">
        <v>927</v>
      </c>
      <c r="F112" s="1139">
        <v>75</v>
      </c>
      <c r="G112" s="995"/>
      <c r="H112" s="995">
        <v>53</v>
      </c>
      <c r="I112" s="995">
        <v>53</v>
      </c>
      <c r="J112" s="995">
        <v>70</v>
      </c>
      <c r="K112" s="619">
        <f>J112/I112%</f>
        <v>132.0754716981132</v>
      </c>
      <c r="L112" s="89"/>
    </row>
    <row r="113" spans="1:13" ht="38.25" x14ac:dyDescent="0.2">
      <c r="A113" s="622"/>
      <c r="B113" s="503" t="s">
        <v>928</v>
      </c>
      <c r="C113" s="622"/>
      <c r="D113" s="622"/>
      <c r="E113" s="622"/>
      <c r="F113" s="622"/>
      <c r="G113" s="622"/>
      <c r="H113" s="622"/>
      <c r="I113" s="622"/>
      <c r="J113" s="622"/>
      <c r="K113" s="622"/>
      <c r="L113" s="191"/>
    </row>
    <row r="114" spans="1:13" x14ac:dyDescent="0.2">
      <c r="A114" s="622"/>
      <c r="B114" s="503"/>
      <c r="C114" s="622"/>
      <c r="D114" s="622"/>
      <c r="E114" s="622"/>
      <c r="F114" s="622"/>
      <c r="G114" s="622"/>
      <c r="H114" s="622"/>
      <c r="I114" s="622"/>
      <c r="J114" s="622"/>
      <c r="K114" s="622"/>
      <c r="L114" s="191"/>
    </row>
    <row r="115" spans="1:13" x14ac:dyDescent="0.2">
      <c r="A115" s="622"/>
      <c r="B115" s="503"/>
      <c r="C115" s="622"/>
      <c r="D115" s="622"/>
      <c r="E115" s="622"/>
      <c r="F115" s="622"/>
      <c r="G115" s="622"/>
      <c r="H115" s="622"/>
      <c r="I115" s="622"/>
      <c r="J115" s="622"/>
      <c r="K115" s="622"/>
      <c r="L115" s="191"/>
    </row>
    <row r="116" spans="1:13" x14ac:dyDescent="0.2">
      <c r="A116" s="622"/>
      <c r="B116" s="503"/>
      <c r="C116" s="622"/>
      <c r="D116" s="622"/>
      <c r="E116" s="622"/>
      <c r="F116" s="622"/>
      <c r="G116" s="622"/>
      <c r="H116" s="622"/>
      <c r="I116" s="622"/>
      <c r="J116" s="622"/>
      <c r="K116" s="622"/>
      <c r="L116" s="191"/>
    </row>
    <row r="117" spans="1:13" x14ac:dyDescent="0.2">
      <c r="A117" s="622"/>
      <c r="B117" s="503"/>
      <c r="C117" s="622"/>
      <c r="D117" s="622"/>
      <c r="E117" s="622"/>
      <c r="F117" s="622"/>
      <c r="G117" s="622"/>
      <c r="H117" s="622"/>
      <c r="I117" s="622"/>
      <c r="J117" s="622"/>
      <c r="K117" s="622"/>
      <c r="L117" s="191"/>
    </row>
    <row r="118" spans="1:13" ht="25.5" x14ac:dyDescent="0.2">
      <c r="A118" s="587" t="s">
        <v>890</v>
      </c>
      <c r="B118" s="1192" t="s">
        <v>929</v>
      </c>
      <c r="C118" s="1682" t="s">
        <v>847</v>
      </c>
      <c r="D118" s="1683"/>
      <c r="E118" s="1682" t="s">
        <v>930</v>
      </c>
      <c r="F118" s="1694"/>
      <c r="G118" s="1694"/>
      <c r="H118" s="1694"/>
      <c r="I118" s="1694"/>
      <c r="J118" s="1694"/>
      <c r="K118" s="1694"/>
      <c r="L118" s="518" t="s">
        <v>515</v>
      </c>
    </row>
    <row r="119" spans="1:13" ht="51.75" customHeight="1" x14ac:dyDescent="0.2">
      <c r="A119" s="521" t="s">
        <v>783</v>
      </c>
      <c r="B119" s="488"/>
      <c r="C119" s="1695"/>
      <c r="D119" s="1696"/>
      <c r="E119" s="1695" t="s">
        <v>931</v>
      </c>
      <c r="F119" s="1705"/>
      <c r="G119" s="1705"/>
      <c r="H119" s="1705"/>
      <c r="I119" s="1705"/>
      <c r="J119" s="1705"/>
      <c r="K119" s="1705"/>
      <c r="L119" s="557"/>
      <c r="M119" t="s">
        <v>598</v>
      </c>
    </row>
    <row r="120" spans="1:13" ht="15.75" customHeight="1" x14ac:dyDescent="0.2">
      <c r="A120" s="583"/>
      <c r="B120" s="583"/>
      <c r="C120" s="1695"/>
      <c r="D120" s="1696"/>
      <c r="E120" s="1706" t="s">
        <v>784</v>
      </c>
      <c r="F120" s="1707"/>
      <c r="G120" s="1707"/>
      <c r="H120" s="1707"/>
      <c r="I120" s="1707"/>
      <c r="J120" s="1707"/>
      <c r="K120" s="1707"/>
      <c r="L120" s="557"/>
    </row>
    <row r="121" spans="1:13" ht="63" customHeight="1" x14ac:dyDescent="0.2">
      <c r="A121" s="1816" t="s">
        <v>785</v>
      </c>
      <c r="B121" s="1817"/>
      <c r="C121" s="1700" t="s">
        <v>786</v>
      </c>
      <c r="D121" s="1701"/>
      <c r="E121" s="524" t="s">
        <v>787</v>
      </c>
      <c r="F121" s="1137" t="s">
        <v>1132</v>
      </c>
      <c r="G121" s="1716" t="s">
        <v>1131</v>
      </c>
      <c r="H121" s="1717"/>
      <c r="I121" s="525" t="s">
        <v>1162</v>
      </c>
      <c r="J121" s="525" t="s">
        <v>1168</v>
      </c>
      <c r="K121" s="525" t="s">
        <v>788</v>
      </c>
      <c r="L121" s="557"/>
    </row>
    <row r="122" spans="1:13" ht="84.75" customHeight="1" x14ac:dyDescent="0.2">
      <c r="A122" s="623" t="s">
        <v>932</v>
      </c>
      <c r="B122" s="672" t="s">
        <v>933</v>
      </c>
      <c r="C122" s="1752">
        <v>1.1000000000000001</v>
      </c>
      <c r="D122" s="1752"/>
      <c r="E122" s="670" t="s">
        <v>934</v>
      </c>
      <c r="F122" s="507">
        <v>55</v>
      </c>
      <c r="G122" s="1689">
        <v>42</v>
      </c>
      <c r="H122" s="1693"/>
      <c r="I122" s="507">
        <v>66.5</v>
      </c>
      <c r="J122" s="507">
        <v>66.5</v>
      </c>
      <c r="K122" s="625">
        <f>J122/I122%</f>
        <v>100</v>
      </c>
      <c r="L122" s="748"/>
    </row>
    <row r="123" spans="1:13" ht="29.25" customHeight="1" x14ac:dyDescent="0.2">
      <c r="A123" s="546"/>
      <c r="B123" s="546"/>
      <c r="C123" s="1753">
        <v>1.4</v>
      </c>
      <c r="D123" s="1754"/>
      <c r="E123" s="671" t="s">
        <v>935</v>
      </c>
      <c r="F123" s="1138">
        <v>135</v>
      </c>
      <c r="G123" s="1743">
        <v>152</v>
      </c>
      <c r="H123" s="1743"/>
      <c r="I123" s="990">
        <v>160</v>
      </c>
      <c r="J123" s="990">
        <v>160</v>
      </c>
      <c r="K123" s="749">
        <f>J123/I123%</f>
        <v>100</v>
      </c>
      <c r="L123" s="557"/>
    </row>
    <row r="124" spans="1:13" ht="38.25" x14ac:dyDescent="0.2">
      <c r="A124" s="604"/>
      <c r="B124" s="503" t="s">
        <v>936</v>
      </c>
      <c r="C124" s="509"/>
      <c r="D124" s="509"/>
      <c r="E124" s="488"/>
      <c r="F124" s="604"/>
      <c r="G124" s="604"/>
      <c r="H124" s="604"/>
      <c r="I124" s="604"/>
      <c r="J124" s="604"/>
      <c r="K124" s="627"/>
      <c r="L124" s="191"/>
    </row>
    <row r="125" spans="1:13" ht="15" x14ac:dyDescent="0.2">
      <c r="A125" s="604"/>
      <c r="B125" s="503"/>
      <c r="C125" s="509"/>
      <c r="D125" s="509"/>
      <c r="E125" s="488"/>
      <c r="F125" s="604"/>
      <c r="G125" s="604"/>
      <c r="H125" s="604"/>
      <c r="I125" s="604"/>
      <c r="J125" s="604"/>
      <c r="K125" s="627"/>
      <c r="L125" s="191"/>
    </row>
    <row r="126" spans="1:13" ht="15" x14ac:dyDescent="0.2">
      <c r="A126" s="604"/>
      <c r="B126" s="503"/>
      <c r="C126" s="509"/>
      <c r="D126" s="509"/>
      <c r="E126" s="488"/>
      <c r="F126" s="604"/>
      <c r="G126" s="604"/>
      <c r="H126" s="604"/>
      <c r="I126" s="604"/>
      <c r="J126" s="604"/>
      <c r="K126" s="627"/>
      <c r="L126" s="191"/>
    </row>
    <row r="127" spans="1:13" ht="15" x14ac:dyDescent="0.2">
      <c r="A127" s="604"/>
      <c r="B127" s="503"/>
      <c r="C127" s="509"/>
      <c r="D127" s="509"/>
      <c r="E127" s="488"/>
      <c r="F127" s="604"/>
      <c r="G127" s="604"/>
      <c r="H127" s="604"/>
      <c r="I127" s="604"/>
      <c r="J127" s="604"/>
      <c r="K127" s="627"/>
      <c r="L127" s="191"/>
    </row>
    <row r="128" spans="1:13" ht="15" x14ac:dyDescent="0.2">
      <c r="A128" s="604"/>
      <c r="B128" s="503"/>
      <c r="C128" s="509"/>
      <c r="D128" s="509"/>
      <c r="E128" s="488"/>
      <c r="F128" s="604"/>
      <c r="G128" s="604"/>
      <c r="H128" s="604"/>
      <c r="I128" s="604"/>
      <c r="J128" s="604"/>
      <c r="K128" s="627"/>
      <c r="L128" s="191"/>
    </row>
    <row r="129" spans="1:13" ht="15" x14ac:dyDescent="0.2">
      <c r="A129" s="604"/>
      <c r="B129" s="503"/>
      <c r="C129" s="509"/>
      <c r="D129" s="509"/>
      <c r="E129" s="488"/>
      <c r="F129" s="604"/>
      <c r="G129" s="604"/>
      <c r="H129" s="604"/>
      <c r="I129" s="604"/>
      <c r="J129" s="604"/>
      <c r="K129" s="627"/>
      <c r="L129" s="191"/>
    </row>
    <row r="130" spans="1:13" ht="15" x14ac:dyDescent="0.2">
      <c r="A130" s="604"/>
      <c r="B130" s="503"/>
      <c r="C130" s="509"/>
      <c r="D130" s="509"/>
      <c r="E130" s="488"/>
      <c r="F130" s="604"/>
      <c r="G130" s="604"/>
      <c r="H130" s="604"/>
      <c r="I130" s="604"/>
      <c r="J130" s="604"/>
      <c r="K130" s="627"/>
      <c r="L130" s="191"/>
    </row>
    <row r="131" spans="1:13" ht="15" x14ac:dyDescent="0.2">
      <c r="A131" s="604"/>
      <c r="B131" s="503"/>
      <c r="C131" s="509"/>
      <c r="D131" s="509"/>
      <c r="E131" s="488"/>
      <c r="F131" s="604"/>
      <c r="G131" s="604"/>
      <c r="H131" s="604"/>
      <c r="I131" s="604"/>
      <c r="J131" s="604"/>
      <c r="K131" s="627"/>
      <c r="L131" s="191"/>
    </row>
    <row r="132" spans="1:13" ht="15" x14ac:dyDescent="0.2">
      <c r="A132" s="604"/>
      <c r="B132" s="503"/>
      <c r="C132" s="509"/>
      <c r="D132" s="509"/>
      <c r="E132" s="488"/>
      <c r="F132" s="604"/>
      <c r="G132" s="604"/>
      <c r="H132" s="604"/>
      <c r="I132" s="604"/>
      <c r="J132" s="604"/>
      <c r="K132" s="627"/>
      <c r="L132" s="191"/>
    </row>
    <row r="133" spans="1:13" ht="15" x14ac:dyDescent="0.2">
      <c r="A133" s="604"/>
      <c r="B133" s="503"/>
      <c r="C133" s="509"/>
      <c r="D133" s="509"/>
      <c r="E133" s="488"/>
      <c r="F133" s="604"/>
      <c r="G133" s="604"/>
      <c r="H133" s="604"/>
      <c r="I133" s="604"/>
      <c r="J133" s="604"/>
      <c r="K133" s="627"/>
      <c r="L133" s="191"/>
    </row>
    <row r="134" spans="1:13" ht="15" x14ac:dyDescent="0.2">
      <c r="A134" s="604"/>
      <c r="B134" s="503"/>
      <c r="C134" s="509"/>
      <c r="D134" s="509"/>
      <c r="E134" s="488"/>
      <c r="F134" s="604"/>
      <c r="G134" s="604"/>
      <c r="H134" s="604"/>
      <c r="I134" s="604"/>
      <c r="J134" s="604"/>
      <c r="K134" s="627"/>
      <c r="L134" s="191"/>
    </row>
    <row r="135" spans="1:13" ht="15" x14ac:dyDescent="0.2">
      <c r="A135" s="604"/>
      <c r="B135" s="503"/>
      <c r="C135" s="509"/>
      <c r="D135" s="509"/>
      <c r="E135" s="488"/>
      <c r="F135" s="604"/>
      <c r="G135" s="604"/>
      <c r="H135" s="604"/>
      <c r="I135" s="604"/>
      <c r="J135" s="604"/>
      <c r="K135" s="627"/>
      <c r="L135" s="191"/>
    </row>
    <row r="136" spans="1:13" ht="15" x14ac:dyDescent="0.2">
      <c r="A136" s="604"/>
      <c r="B136" s="503"/>
      <c r="C136" s="509"/>
      <c r="D136" s="509"/>
      <c r="E136" s="488"/>
      <c r="F136" s="604"/>
      <c r="G136" s="604"/>
      <c r="H136" s="604"/>
      <c r="I136" s="604"/>
      <c r="J136" s="604"/>
      <c r="K136" s="627"/>
      <c r="L136" s="191"/>
    </row>
    <row r="137" spans="1:13" ht="15" x14ac:dyDescent="0.2">
      <c r="A137" s="604"/>
      <c r="B137" s="503"/>
      <c r="C137" s="509"/>
      <c r="D137" s="509"/>
      <c r="E137" s="488"/>
      <c r="F137" s="604"/>
      <c r="G137" s="604"/>
      <c r="H137" s="604"/>
      <c r="I137" s="604"/>
      <c r="J137" s="604"/>
      <c r="K137" s="627"/>
      <c r="L137" s="191"/>
    </row>
    <row r="138" spans="1:13" ht="15" x14ac:dyDescent="0.2">
      <c r="A138" s="604"/>
      <c r="B138" s="503"/>
      <c r="C138" s="509"/>
      <c r="D138" s="509"/>
      <c r="E138" s="488"/>
      <c r="F138" s="604"/>
      <c r="G138" s="604"/>
      <c r="H138" s="604"/>
      <c r="I138" s="604"/>
      <c r="J138" s="604"/>
      <c r="K138" s="627"/>
      <c r="L138" s="191"/>
    </row>
    <row r="139" spans="1:13" x14ac:dyDescent="0.2">
      <c r="A139" s="622"/>
      <c r="B139" s="503"/>
      <c r="C139" s="622"/>
      <c r="D139" s="622"/>
      <c r="E139" s="622"/>
      <c r="F139" s="622"/>
      <c r="G139" s="622"/>
      <c r="H139" s="622"/>
      <c r="I139" s="622"/>
      <c r="J139" s="622"/>
      <c r="K139" s="622"/>
      <c r="L139" s="191"/>
    </row>
    <row r="140" spans="1:13" ht="31.5" customHeight="1" x14ac:dyDescent="0.2">
      <c r="A140" s="587" t="s">
        <v>890</v>
      </c>
      <c r="B140" s="1192" t="s">
        <v>937</v>
      </c>
      <c r="C140" s="1682" t="s">
        <v>847</v>
      </c>
      <c r="D140" s="1683"/>
      <c r="E140" s="1682" t="s">
        <v>938</v>
      </c>
      <c r="F140" s="1694"/>
      <c r="G140" s="1694"/>
      <c r="H140" s="1694"/>
      <c r="I140" s="1694"/>
      <c r="J140" s="1694"/>
      <c r="K140" s="1694"/>
      <c r="L140" s="628"/>
    </row>
    <row r="141" spans="1:13" ht="26.25" customHeight="1" x14ac:dyDescent="0.2">
      <c r="A141" s="521" t="s">
        <v>783</v>
      </c>
      <c r="B141" s="488"/>
      <c r="C141" s="1695"/>
      <c r="D141" s="1696"/>
      <c r="E141" s="1695" t="s">
        <v>939</v>
      </c>
      <c r="F141" s="1705"/>
      <c r="G141" s="1705"/>
      <c r="H141" s="1705"/>
      <c r="I141" s="1705"/>
      <c r="J141" s="1705"/>
      <c r="K141" s="1696"/>
      <c r="L141" s="629"/>
    </row>
    <row r="142" spans="1:13" ht="15.75" customHeight="1" x14ac:dyDescent="0.2">
      <c r="A142" s="583"/>
      <c r="B142" s="583"/>
      <c r="C142" s="1695"/>
      <c r="D142" s="1696"/>
      <c r="E142" s="1706" t="s">
        <v>784</v>
      </c>
      <c r="F142" s="1707"/>
      <c r="G142" s="1707"/>
      <c r="H142" s="1707"/>
      <c r="I142" s="1707"/>
      <c r="J142" s="1707"/>
      <c r="K142" s="1708"/>
      <c r="L142" s="522" t="s">
        <v>515</v>
      </c>
      <c r="M142" t="s">
        <v>598</v>
      </c>
    </row>
    <row r="143" spans="1:13" ht="58.5" customHeight="1" x14ac:dyDescent="0.2">
      <c r="A143" s="1745" t="s">
        <v>785</v>
      </c>
      <c r="B143" s="1732"/>
      <c r="C143" s="1700" t="s">
        <v>786</v>
      </c>
      <c r="D143" s="1701"/>
      <c r="E143" s="524" t="s">
        <v>787</v>
      </c>
      <c r="F143" s="1137" t="s">
        <v>1132</v>
      </c>
      <c r="G143" s="1716" t="s">
        <v>1131</v>
      </c>
      <c r="H143" s="1717"/>
      <c r="I143" s="525" t="s">
        <v>1162</v>
      </c>
      <c r="J143" s="525" t="s">
        <v>1168</v>
      </c>
      <c r="K143" s="525" t="s">
        <v>788</v>
      </c>
      <c r="L143" s="526" t="s">
        <v>517</v>
      </c>
    </row>
    <row r="144" spans="1:13" ht="38.25" customHeight="1" x14ac:dyDescent="0.2">
      <c r="A144" s="584" t="s">
        <v>752</v>
      </c>
      <c r="B144" s="492" t="s">
        <v>940</v>
      </c>
      <c r="C144" s="1688">
        <v>1.1000000000000001</v>
      </c>
      <c r="D144" s="1689"/>
      <c r="E144" s="489" t="s">
        <v>941</v>
      </c>
      <c r="F144" s="508">
        <v>34</v>
      </c>
      <c r="G144" s="1690">
        <v>40</v>
      </c>
      <c r="H144" s="1691"/>
      <c r="I144" s="508">
        <v>40</v>
      </c>
      <c r="J144" s="508">
        <v>40</v>
      </c>
      <c r="K144" s="508">
        <f t="shared" ref="K144:K149" si="2">J144/I144%</f>
        <v>100</v>
      </c>
      <c r="L144" s="131"/>
    </row>
    <row r="145" spans="1:13" ht="25.5" customHeight="1" x14ac:dyDescent="0.2">
      <c r="A145" s="546"/>
      <c r="B145" s="546"/>
      <c r="C145" s="1775">
        <v>1.2</v>
      </c>
      <c r="D145" s="1678"/>
      <c r="E145" s="489" t="s">
        <v>942</v>
      </c>
      <c r="F145" s="1146">
        <v>1600</v>
      </c>
      <c r="G145" s="1743">
        <v>1700</v>
      </c>
      <c r="H145" s="1743"/>
      <c r="I145" s="1196">
        <v>1090.8</v>
      </c>
      <c r="J145" s="1196">
        <v>1090.8</v>
      </c>
      <c r="K145" s="630">
        <f t="shared" si="2"/>
        <v>100</v>
      </c>
      <c r="L145" s="631" t="s">
        <v>517</v>
      </c>
    </row>
    <row r="146" spans="1:13" ht="76.5" customHeight="1" x14ac:dyDescent="0.2">
      <c r="A146" s="618" t="s">
        <v>743</v>
      </c>
      <c r="B146" s="632" t="s">
        <v>943</v>
      </c>
      <c r="C146" s="1725">
        <v>2.1</v>
      </c>
      <c r="D146" s="1726"/>
      <c r="E146" s="472" t="s">
        <v>992</v>
      </c>
      <c r="F146" s="633">
        <v>5</v>
      </c>
      <c r="G146" s="1805">
        <v>7</v>
      </c>
      <c r="H146" s="1806"/>
      <c r="I146" s="633">
        <v>7</v>
      </c>
      <c r="J146" s="633">
        <v>7</v>
      </c>
      <c r="K146" s="634">
        <f t="shared" si="2"/>
        <v>99.999999999999986</v>
      </c>
      <c r="L146" s="635" t="s">
        <v>517</v>
      </c>
      <c r="M146" s="191"/>
    </row>
    <row r="147" spans="1:13" ht="24" customHeight="1" x14ac:dyDescent="0.2">
      <c r="A147" s="555"/>
      <c r="B147" s="555"/>
      <c r="C147" s="1725">
        <v>2.2000000000000002</v>
      </c>
      <c r="D147" s="1726"/>
      <c r="E147" s="481" t="s">
        <v>944</v>
      </c>
      <c r="F147" s="1148">
        <v>11</v>
      </c>
      <c r="G147" s="1725">
        <v>13</v>
      </c>
      <c r="H147" s="1726"/>
      <c r="I147" s="995">
        <v>13</v>
      </c>
      <c r="J147" s="995">
        <v>13</v>
      </c>
      <c r="K147" s="630">
        <f t="shared" si="2"/>
        <v>100</v>
      </c>
      <c r="L147" s="468"/>
    </row>
    <row r="148" spans="1:13" ht="26.25" customHeight="1" x14ac:dyDescent="0.2">
      <c r="A148" s="555"/>
      <c r="B148" s="555"/>
      <c r="C148" s="1725">
        <v>2.2999999999999998</v>
      </c>
      <c r="D148" s="1726"/>
      <c r="E148" s="481" t="s">
        <v>945</v>
      </c>
      <c r="F148" s="1148">
        <v>100</v>
      </c>
      <c r="G148" s="1725">
        <v>100</v>
      </c>
      <c r="H148" s="1726"/>
      <c r="I148" s="995">
        <v>100</v>
      </c>
      <c r="J148" s="995">
        <v>100</v>
      </c>
      <c r="K148" s="630">
        <f t="shared" si="2"/>
        <v>100</v>
      </c>
      <c r="L148" s="468"/>
    </row>
    <row r="149" spans="1:13" ht="24.75" customHeight="1" x14ac:dyDescent="0.2">
      <c r="A149" s="555"/>
      <c r="B149" s="555"/>
      <c r="C149" s="1725">
        <v>2.4</v>
      </c>
      <c r="D149" s="1726"/>
      <c r="E149" s="481" t="s">
        <v>946</v>
      </c>
      <c r="F149" s="1148">
        <v>79</v>
      </c>
      <c r="G149" s="1725">
        <v>82</v>
      </c>
      <c r="H149" s="1726"/>
      <c r="I149" s="995">
        <v>82</v>
      </c>
      <c r="J149" s="995">
        <v>82</v>
      </c>
      <c r="K149" s="630">
        <f t="shared" si="2"/>
        <v>100</v>
      </c>
      <c r="L149" s="468"/>
    </row>
    <row r="150" spans="1:13" ht="17.25" customHeight="1" x14ac:dyDescent="0.2">
      <c r="A150" s="521" t="s">
        <v>762</v>
      </c>
      <c r="B150" s="488"/>
      <c r="C150" s="495"/>
      <c r="D150" s="496"/>
      <c r="E150" s="1749" t="s">
        <v>848</v>
      </c>
      <c r="F150" s="1750"/>
      <c r="G150" s="1750"/>
      <c r="H150" s="1750"/>
      <c r="I150" s="1750"/>
      <c r="J150" s="1750"/>
      <c r="K150" s="1751"/>
      <c r="L150" s="522" t="s">
        <v>764</v>
      </c>
    </row>
    <row r="151" spans="1:13" ht="88.5" customHeight="1" x14ac:dyDescent="0.2">
      <c r="A151" s="533" t="s">
        <v>782</v>
      </c>
      <c r="B151" s="541" t="s">
        <v>854</v>
      </c>
      <c r="C151" s="1688">
        <v>1.1000000000000001</v>
      </c>
      <c r="D151" s="1689"/>
      <c r="E151" s="534" t="s">
        <v>855</v>
      </c>
      <c r="F151" s="741">
        <v>4</v>
      </c>
      <c r="G151" s="1740">
        <v>120</v>
      </c>
      <c r="H151" s="1741"/>
      <c r="I151" s="741">
        <v>130</v>
      </c>
      <c r="J151" s="741">
        <v>108</v>
      </c>
      <c r="K151" s="542">
        <v>0.83</v>
      </c>
      <c r="L151" s="481"/>
    </row>
    <row r="152" spans="1:13" ht="18" customHeight="1" thickBot="1" x14ac:dyDescent="0.25">
      <c r="A152" s="469"/>
      <c r="B152" s="532"/>
      <c r="C152" s="1742">
        <v>1.2</v>
      </c>
      <c r="D152" s="1684"/>
      <c r="E152" s="1143" t="s">
        <v>850</v>
      </c>
      <c r="F152" s="507">
        <v>120</v>
      </c>
      <c r="G152" s="1688">
        <v>150</v>
      </c>
      <c r="H152" s="1693"/>
      <c r="I152" s="507">
        <v>160</v>
      </c>
      <c r="J152" s="507">
        <v>160</v>
      </c>
      <c r="K152" s="542">
        <v>1</v>
      </c>
      <c r="L152" s="527" t="s">
        <v>849</v>
      </c>
    </row>
    <row r="153" spans="1:13" ht="12.75" customHeight="1" x14ac:dyDescent="0.2">
      <c r="A153" s="475"/>
      <c r="B153" s="475"/>
      <c r="C153" s="1742">
        <v>1.3</v>
      </c>
      <c r="D153" s="1684"/>
      <c r="E153" s="1142" t="s">
        <v>851</v>
      </c>
      <c r="F153" s="1146">
        <v>80</v>
      </c>
      <c r="G153" s="1743">
        <v>120</v>
      </c>
      <c r="H153" s="1743"/>
      <c r="I153" s="1196">
        <v>130</v>
      </c>
      <c r="J153" s="1196">
        <v>108</v>
      </c>
      <c r="K153" s="515">
        <v>0.83</v>
      </c>
      <c r="L153" s="528" t="s">
        <v>849</v>
      </c>
    </row>
    <row r="154" spans="1:13" ht="20.25" customHeight="1" x14ac:dyDescent="0.2">
      <c r="A154" s="475"/>
      <c r="B154" s="529"/>
      <c r="C154" s="1678">
        <v>1.4</v>
      </c>
      <c r="D154" s="1679"/>
      <c r="E154" s="1141" t="s">
        <v>852</v>
      </c>
      <c r="F154" s="1146">
        <v>13</v>
      </c>
      <c r="G154" s="990"/>
      <c r="H154" s="990">
        <v>15</v>
      </c>
      <c r="I154" s="1196">
        <v>15</v>
      </c>
      <c r="J154" s="1196">
        <v>15</v>
      </c>
      <c r="K154" s="542">
        <v>1</v>
      </c>
      <c r="L154" s="491"/>
    </row>
    <row r="155" spans="1:13" ht="21" customHeight="1" x14ac:dyDescent="0.2">
      <c r="B155" s="465" t="s">
        <v>993</v>
      </c>
    </row>
    <row r="156" spans="1:13" x14ac:dyDescent="0.2">
      <c r="B156" s="465" t="s">
        <v>667</v>
      </c>
    </row>
    <row r="157" spans="1:13" x14ac:dyDescent="0.2">
      <c r="B157" s="465"/>
    </row>
    <row r="158" spans="1:13" x14ac:dyDescent="0.2">
      <c r="B158" s="465"/>
    </row>
    <row r="159" spans="1:13" x14ac:dyDescent="0.2">
      <c r="B159" s="465"/>
    </row>
    <row r="160" spans="1:13" x14ac:dyDescent="0.2">
      <c r="B160" s="465"/>
    </row>
    <row r="161" spans="1:13" ht="42.75" customHeight="1" x14ac:dyDescent="0.2">
      <c r="A161" s="530" t="s">
        <v>853</v>
      </c>
      <c r="B161" s="1193" t="s">
        <v>610</v>
      </c>
      <c r="C161" s="1801" t="s">
        <v>847</v>
      </c>
      <c r="D161" s="1802"/>
      <c r="E161" s="1682" t="s">
        <v>856</v>
      </c>
      <c r="F161" s="1694"/>
      <c r="G161" s="1694"/>
      <c r="H161" s="1694"/>
      <c r="I161" s="1694"/>
      <c r="J161" s="1694"/>
      <c r="K161" s="1683"/>
      <c r="L161" s="531"/>
    </row>
    <row r="162" spans="1:13" ht="32.25" customHeight="1" x14ac:dyDescent="0.2">
      <c r="A162" s="521" t="s">
        <v>783</v>
      </c>
      <c r="B162" s="488"/>
      <c r="C162" s="495"/>
      <c r="D162" s="496"/>
      <c r="E162" s="1718" t="s">
        <v>857</v>
      </c>
      <c r="F162" s="1719"/>
      <c r="G162" s="1719"/>
      <c r="H162" s="1719"/>
      <c r="I162" s="1719"/>
      <c r="J162" s="1719"/>
      <c r="K162" s="1720"/>
      <c r="L162" s="522" t="s">
        <v>764</v>
      </c>
    </row>
    <row r="163" spans="1:13" ht="77.25" customHeight="1" x14ac:dyDescent="0.2">
      <c r="A163" s="1745" t="s">
        <v>785</v>
      </c>
      <c r="B163" s="1732"/>
      <c r="C163" s="1700" t="s">
        <v>786</v>
      </c>
      <c r="D163" s="1701"/>
      <c r="E163" s="524" t="s">
        <v>787</v>
      </c>
      <c r="F163" s="1137" t="s">
        <v>1132</v>
      </c>
      <c r="G163" s="1716" t="s">
        <v>1131</v>
      </c>
      <c r="H163" s="1717"/>
      <c r="I163" s="525" t="s">
        <v>1162</v>
      </c>
      <c r="J163" s="525" t="s">
        <v>1163</v>
      </c>
      <c r="K163" s="525" t="s">
        <v>788</v>
      </c>
      <c r="L163" s="526" t="s">
        <v>849</v>
      </c>
      <c r="M163" s="102" t="s">
        <v>598</v>
      </c>
    </row>
    <row r="164" spans="1:13" ht="104.25" customHeight="1" x14ac:dyDescent="0.2">
      <c r="A164" s="533" t="s">
        <v>782</v>
      </c>
      <c r="B164" s="543" t="s">
        <v>858</v>
      </c>
      <c r="C164" s="1678">
        <v>1.1000000000000001</v>
      </c>
      <c r="D164" s="1679"/>
      <c r="E164" s="538" t="s">
        <v>859</v>
      </c>
      <c r="F164" s="1135">
        <v>3</v>
      </c>
      <c r="G164" s="1744">
        <v>12</v>
      </c>
      <c r="H164" s="1744"/>
      <c r="I164" s="885">
        <v>12</v>
      </c>
      <c r="J164" s="885">
        <v>7</v>
      </c>
      <c r="K164" s="544">
        <f t="shared" ref="K164:K169" si="3">J164/I164</f>
        <v>0.58333333333333337</v>
      </c>
      <c r="L164" s="539"/>
    </row>
    <row r="165" spans="1:13" ht="33.75" customHeight="1" x14ac:dyDescent="0.2">
      <c r="A165" s="469"/>
      <c r="B165" s="532"/>
      <c r="C165" s="1678">
        <v>1.2</v>
      </c>
      <c r="D165" s="1679"/>
      <c r="E165" s="538" t="s">
        <v>860</v>
      </c>
      <c r="F165" s="1135">
        <v>6</v>
      </c>
      <c r="G165" s="885"/>
      <c r="H165" s="885">
        <v>15</v>
      </c>
      <c r="I165" s="885">
        <v>15</v>
      </c>
      <c r="J165" s="885">
        <v>8</v>
      </c>
      <c r="K165" s="544">
        <f t="shared" si="3"/>
        <v>0.53333333333333333</v>
      </c>
      <c r="L165" s="539"/>
    </row>
    <row r="166" spans="1:13" ht="33.75" customHeight="1" x14ac:dyDescent="0.2">
      <c r="A166" s="475"/>
      <c r="B166" s="475"/>
      <c r="C166" s="1678">
        <v>1.3</v>
      </c>
      <c r="D166" s="1679"/>
      <c r="E166" s="537" t="s">
        <v>861</v>
      </c>
      <c r="F166" s="1135">
        <v>45</v>
      </c>
      <c r="G166" s="1744">
        <v>60</v>
      </c>
      <c r="H166" s="1744"/>
      <c r="I166" s="885">
        <v>80</v>
      </c>
      <c r="J166" s="885">
        <v>70</v>
      </c>
      <c r="K166" s="494">
        <f t="shared" si="3"/>
        <v>0.875</v>
      </c>
      <c r="L166" s="540" t="s">
        <v>849</v>
      </c>
    </row>
    <row r="167" spans="1:13" ht="33.75" customHeight="1" x14ac:dyDescent="0.2">
      <c r="A167" s="546"/>
      <c r="B167" s="529"/>
      <c r="C167" s="1678">
        <v>1.4</v>
      </c>
      <c r="D167" s="1679"/>
      <c r="E167" s="905" t="s">
        <v>1032</v>
      </c>
      <c r="F167" s="1135">
        <v>7</v>
      </c>
      <c r="G167" s="885"/>
      <c r="H167" s="885">
        <v>15</v>
      </c>
      <c r="I167" s="885">
        <v>15</v>
      </c>
      <c r="J167" s="885">
        <v>9</v>
      </c>
      <c r="K167" s="494">
        <f t="shared" si="3"/>
        <v>0.6</v>
      </c>
      <c r="L167" s="540"/>
    </row>
    <row r="168" spans="1:13" ht="33.75" customHeight="1" x14ac:dyDescent="0.2">
      <c r="A168" s="546"/>
      <c r="B168" s="529"/>
      <c r="C168" s="1678">
        <v>1.5</v>
      </c>
      <c r="D168" s="1679"/>
      <c r="E168" s="905" t="s">
        <v>1033</v>
      </c>
      <c r="F168" s="1135">
        <v>1</v>
      </c>
      <c r="G168" s="885"/>
      <c r="H168" s="885">
        <v>3</v>
      </c>
      <c r="I168" s="885">
        <v>3</v>
      </c>
      <c r="J168" s="885">
        <v>0</v>
      </c>
      <c r="K168" s="494">
        <f t="shared" si="3"/>
        <v>0</v>
      </c>
      <c r="L168" s="540"/>
    </row>
    <row r="169" spans="1:13" ht="33.75" customHeight="1" x14ac:dyDescent="0.2">
      <c r="A169" s="546"/>
      <c r="B169" s="529"/>
      <c r="C169" s="1678">
        <v>1.6</v>
      </c>
      <c r="D169" s="1679"/>
      <c r="E169" s="905" t="s">
        <v>1034</v>
      </c>
      <c r="F169" s="1135">
        <v>10</v>
      </c>
      <c r="G169" s="885"/>
      <c r="H169" s="885">
        <v>30</v>
      </c>
      <c r="I169" s="885">
        <v>30</v>
      </c>
      <c r="J169" s="885">
        <v>6</v>
      </c>
      <c r="K169" s="906">
        <f t="shared" si="3"/>
        <v>0.2</v>
      </c>
      <c r="L169" s="540"/>
    </row>
    <row r="170" spans="1:13" ht="20.25" customHeight="1" x14ac:dyDescent="0.2">
      <c r="A170" s="475"/>
      <c r="B170" s="529"/>
      <c r="C170" s="498"/>
      <c r="D170" s="499"/>
      <c r="E170" s="535"/>
      <c r="F170" s="472"/>
      <c r="G170" s="472"/>
      <c r="H170" s="472"/>
      <c r="I170" s="472"/>
      <c r="J170" s="472"/>
      <c r="K170" s="536"/>
      <c r="L170" s="491"/>
    </row>
    <row r="171" spans="1:13" ht="38.25" x14ac:dyDescent="0.2">
      <c r="B171" s="465" t="s">
        <v>910</v>
      </c>
    </row>
    <row r="172" spans="1:13" x14ac:dyDescent="0.2">
      <c r="B172" s="465"/>
    </row>
    <row r="173" spans="1:13" ht="25.5" x14ac:dyDescent="0.2">
      <c r="A173" s="28" t="s">
        <v>513</v>
      </c>
      <c r="B173" s="1192" t="s">
        <v>547</v>
      </c>
      <c r="C173" s="1264" t="s">
        <v>514</v>
      </c>
      <c r="D173" s="1266"/>
      <c r="E173" s="1709" t="s">
        <v>572</v>
      </c>
      <c r="F173" s="1710"/>
      <c r="G173" s="1710"/>
      <c r="H173" s="1710"/>
      <c r="I173" s="1710"/>
      <c r="J173" s="1710"/>
      <c r="K173" s="1711"/>
      <c r="L173" s="70" t="s">
        <v>515</v>
      </c>
    </row>
    <row r="174" spans="1:13" ht="15" x14ac:dyDescent="0.2">
      <c r="A174" s="20" t="s">
        <v>516</v>
      </c>
      <c r="B174" s="125"/>
      <c r="C174" s="1334"/>
      <c r="D174" s="1336"/>
      <c r="E174" s="1334" t="s">
        <v>862</v>
      </c>
      <c r="F174" s="1335"/>
      <c r="G174" s="1335"/>
      <c r="H174" s="1335"/>
      <c r="I174" s="1335"/>
      <c r="J174" s="1335"/>
      <c r="K174" s="1336"/>
      <c r="L174" s="71" t="s">
        <v>517</v>
      </c>
    </row>
    <row r="175" spans="1:13" ht="17.25" customHeight="1" x14ac:dyDescent="0.2">
      <c r="A175" s="39"/>
      <c r="B175" s="39"/>
      <c r="C175" s="1334"/>
      <c r="D175" s="1336"/>
      <c r="E175" s="1715" t="s">
        <v>518</v>
      </c>
      <c r="F175" s="1698"/>
      <c r="G175" s="1698"/>
      <c r="H175" s="1698"/>
      <c r="I175" s="1698"/>
      <c r="J175" s="1698"/>
      <c r="K175" s="1699"/>
      <c r="L175" s="71" t="s">
        <v>517</v>
      </c>
    </row>
    <row r="176" spans="1:13" ht="60" customHeight="1" x14ac:dyDescent="0.2">
      <c r="A176" s="1721" t="s">
        <v>519</v>
      </c>
      <c r="B176" s="1722"/>
      <c r="C176" s="1320" t="s">
        <v>520</v>
      </c>
      <c r="D176" s="1322"/>
      <c r="E176" s="126" t="s">
        <v>521</v>
      </c>
      <c r="F176" s="1137" t="s">
        <v>1132</v>
      </c>
      <c r="G176" s="1716" t="s">
        <v>1131</v>
      </c>
      <c r="H176" s="1717"/>
      <c r="I176" s="525" t="s">
        <v>1162</v>
      </c>
      <c r="J176" s="525" t="s">
        <v>1163</v>
      </c>
      <c r="K176" s="525" t="s">
        <v>788</v>
      </c>
      <c r="L176" s="170"/>
    </row>
    <row r="177" spans="1:13" ht="52.5" customHeight="1" x14ac:dyDescent="0.2">
      <c r="A177" s="549" t="s">
        <v>864</v>
      </c>
      <c r="B177" s="505" t="s">
        <v>870</v>
      </c>
      <c r="C177" s="1743">
        <v>1.1000000000000001</v>
      </c>
      <c r="D177" s="1743"/>
      <c r="E177" s="471" t="s">
        <v>865</v>
      </c>
      <c r="F177" s="508">
        <v>1</v>
      </c>
      <c r="G177" s="1690">
        <v>1</v>
      </c>
      <c r="H177" s="1691"/>
      <c r="I177" s="508">
        <v>1</v>
      </c>
      <c r="J177" s="508">
        <v>0</v>
      </c>
      <c r="K177" s="882">
        <v>0</v>
      </c>
      <c r="L177" s="550" t="s">
        <v>517</v>
      </c>
      <c r="M177" t="s">
        <v>598</v>
      </c>
    </row>
    <row r="178" spans="1:13" ht="33.75" customHeight="1" x14ac:dyDescent="0.2">
      <c r="A178" s="551" t="s">
        <v>743</v>
      </c>
      <c r="B178" s="558" t="s">
        <v>871</v>
      </c>
      <c r="C178" s="1734">
        <v>1.2</v>
      </c>
      <c r="D178" s="1735"/>
      <c r="E178" s="471" t="s">
        <v>872</v>
      </c>
      <c r="F178" s="507">
        <v>3800</v>
      </c>
      <c r="G178" s="1822">
        <v>2329</v>
      </c>
      <c r="H178" s="1691"/>
      <c r="I178" s="507">
        <v>0</v>
      </c>
      <c r="J178" s="507">
        <v>0</v>
      </c>
      <c r="K178" s="882">
        <v>0</v>
      </c>
      <c r="L178" s="490"/>
    </row>
    <row r="179" spans="1:13" ht="42.75" customHeight="1" x14ac:dyDescent="0.2">
      <c r="A179" s="552" t="s">
        <v>744</v>
      </c>
      <c r="B179" s="492" t="s">
        <v>873</v>
      </c>
      <c r="C179" s="1743">
        <v>1.3</v>
      </c>
      <c r="D179" s="1743"/>
      <c r="E179" s="501" t="s">
        <v>874</v>
      </c>
      <c r="F179" s="507">
        <v>47</v>
      </c>
      <c r="G179" s="1825">
        <v>57</v>
      </c>
      <c r="H179" s="1826"/>
      <c r="I179" s="507">
        <v>54</v>
      </c>
      <c r="J179" s="507">
        <v>54</v>
      </c>
      <c r="K179" s="882">
        <v>1</v>
      </c>
      <c r="L179" s="490"/>
    </row>
    <row r="180" spans="1:13" ht="47.25" customHeight="1" x14ac:dyDescent="0.2">
      <c r="A180" s="480" t="s">
        <v>746</v>
      </c>
      <c r="B180" s="559" t="s">
        <v>875</v>
      </c>
      <c r="C180" s="1702">
        <v>2</v>
      </c>
      <c r="D180" s="1702"/>
      <c r="E180" s="471" t="s">
        <v>573</v>
      </c>
      <c r="F180" s="1146">
        <v>180</v>
      </c>
      <c r="G180" s="1734">
        <v>540</v>
      </c>
      <c r="H180" s="1735"/>
      <c r="I180" s="980">
        <v>540</v>
      </c>
      <c r="J180" s="980">
        <v>540</v>
      </c>
      <c r="K180" s="882">
        <v>1</v>
      </c>
      <c r="L180" s="491" t="s">
        <v>517</v>
      </c>
    </row>
    <row r="181" spans="1:13" ht="32.25" customHeight="1" x14ac:dyDescent="0.2">
      <c r="A181" s="480" t="s">
        <v>748</v>
      </c>
      <c r="B181" s="560" t="s">
        <v>867</v>
      </c>
      <c r="C181" s="1680" t="s">
        <v>866</v>
      </c>
      <c r="D181" s="1681"/>
      <c r="E181" s="471" t="s">
        <v>876</v>
      </c>
      <c r="F181" s="1146">
        <v>33.6</v>
      </c>
      <c r="G181" s="1734">
        <v>0</v>
      </c>
      <c r="H181" s="1735"/>
      <c r="I181" s="980">
        <v>0</v>
      </c>
      <c r="J181" s="980">
        <v>38.6</v>
      </c>
      <c r="K181" s="882"/>
      <c r="L181" s="491"/>
    </row>
    <row r="182" spans="1:13" ht="54" customHeight="1" x14ac:dyDescent="0.2">
      <c r="A182" s="480" t="s">
        <v>749</v>
      </c>
      <c r="B182" s="561" t="s">
        <v>877</v>
      </c>
      <c r="C182" s="1828">
        <v>3</v>
      </c>
      <c r="D182" s="1829"/>
      <c r="E182" s="553" t="s">
        <v>868</v>
      </c>
      <c r="F182" s="1147">
        <v>15</v>
      </c>
      <c r="G182" s="1830">
        <v>15</v>
      </c>
      <c r="H182" s="1830"/>
      <c r="I182" s="983">
        <v>15</v>
      </c>
      <c r="J182" s="983">
        <v>14</v>
      </c>
      <c r="K182" s="563" t="s">
        <v>1144</v>
      </c>
      <c r="L182" s="554" t="s">
        <v>517</v>
      </c>
    </row>
    <row r="183" spans="1:13" ht="50.25" customHeight="1" x14ac:dyDescent="0.2">
      <c r="A183" s="480" t="s">
        <v>750</v>
      </c>
      <c r="B183" s="562" t="s">
        <v>878</v>
      </c>
      <c r="C183" s="1803">
        <v>4</v>
      </c>
      <c r="D183" s="1804"/>
      <c r="E183" s="556" t="s">
        <v>879</v>
      </c>
      <c r="F183" s="1148">
        <v>1</v>
      </c>
      <c r="G183" s="1725">
        <v>2</v>
      </c>
      <c r="H183" s="1726"/>
      <c r="I183" s="981">
        <v>2</v>
      </c>
      <c r="J183" s="981">
        <v>2</v>
      </c>
      <c r="K183" s="881">
        <v>1</v>
      </c>
      <c r="L183" s="557"/>
    </row>
    <row r="184" spans="1:13" ht="42.75" customHeight="1" x14ac:dyDescent="0.2">
      <c r="A184" s="480" t="s">
        <v>751</v>
      </c>
      <c r="B184" s="562" t="s">
        <v>880</v>
      </c>
      <c r="C184" s="1803">
        <v>4</v>
      </c>
      <c r="D184" s="1804"/>
      <c r="E184" s="556" t="s">
        <v>881</v>
      </c>
      <c r="F184" s="1148">
        <v>1</v>
      </c>
      <c r="G184" s="1725">
        <v>1</v>
      </c>
      <c r="H184" s="1726"/>
      <c r="I184" s="981">
        <v>1</v>
      </c>
      <c r="J184" s="981">
        <v>1</v>
      </c>
      <c r="K184" s="564" t="s">
        <v>1027</v>
      </c>
      <c r="L184" s="557"/>
    </row>
    <row r="185" spans="1:13" ht="76.5" customHeight="1" x14ac:dyDescent="0.2">
      <c r="B185" s="606" t="s">
        <v>1183</v>
      </c>
    </row>
    <row r="186" spans="1:13" ht="24" customHeight="1" x14ac:dyDescent="0.2">
      <c r="B186" s="606"/>
    </row>
    <row r="187" spans="1:13" ht="13.5" customHeight="1" x14ac:dyDescent="0.2">
      <c r="B187" s="606"/>
    </row>
    <row r="188" spans="1:13" ht="13.5" customHeight="1" x14ac:dyDescent="0.2">
      <c r="B188" s="606"/>
    </row>
    <row r="189" spans="1:13" ht="25.5" x14ac:dyDescent="0.2">
      <c r="A189" s="28" t="s">
        <v>513</v>
      </c>
      <c r="B189" s="1194" t="s">
        <v>613</v>
      </c>
      <c r="C189" s="1264" t="s">
        <v>514</v>
      </c>
      <c r="D189" s="1266"/>
      <c r="E189" s="1709" t="s">
        <v>846</v>
      </c>
      <c r="F189" s="1710"/>
      <c r="G189" s="1710"/>
      <c r="H189" s="1710"/>
      <c r="I189" s="1710"/>
      <c r="J189" s="1710"/>
      <c r="K189" s="1711"/>
    </row>
    <row r="190" spans="1:13" ht="19.5" customHeight="1" x14ac:dyDescent="0.2">
      <c r="A190" s="20" t="s">
        <v>516</v>
      </c>
      <c r="B190" s="125"/>
      <c r="C190" s="1334"/>
      <c r="D190" s="1336"/>
      <c r="E190" s="1838" t="s">
        <v>886</v>
      </c>
      <c r="F190" s="1839"/>
      <c r="G190" s="1839"/>
      <c r="H190" s="1839"/>
      <c r="I190" s="1839"/>
      <c r="J190" s="1839"/>
      <c r="K190" s="1840"/>
      <c r="L190" s="70" t="s">
        <v>515</v>
      </c>
    </row>
    <row r="191" spans="1:13" ht="19.5" customHeight="1" x14ac:dyDescent="0.2">
      <c r="A191" s="39"/>
      <c r="B191" s="39"/>
      <c r="C191" s="1334"/>
      <c r="D191" s="1336"/>
      <c r="E191" s="1715" t="s">
        <v>518</v>
      </c>
      <c r="F191" s="1698"/>
      <c r="G191" s="1698"/>
      <c r="H191" s="1698"/>
      <c r="I191" s="1698"/>
      <c r="J191" s="1698"/>
      <c r="K191" s="1699"/>
      <c r="L191" s="71" t="s">
        <v>517</v>
      </c>
    </row>
    <row r="192" spans="1:13" ht="79.5" customHeight="1" x14ac:dyDescent="0.2">
      <c r="A192" s="1721" t="s">
        <v>519</v>
      </c>
      <c r="B192" s="1722"/>
      <c r="C192" s="1320" t="s">
        <v>520</v>
      </c>
      <c r="D192" s="1322"/>
      <c r="E192" s="126" t="s">
        <v>521</v>
      </c>
      <c r="F192" s="1137" t="s">
        <v>1132</v>
      </c>
      <c r="G192" s="1716" t="s">
        <v>1131</v>
      </c>
      <c r="H192" s="1717"/>
      <c r="I192" s="525" t="s">
        <v>1162</v>
      </c>
      <c r="J192" s="525" t="s">
        <v>1163</v>
      </c>
      <c r="K192" s="525" t="s">
        <v>788</v>
      </c>
      <c r="L192" s="574" t="s">
        <v>517</v>
      </c>
    </row>
    <row r="193" spans="1:13" ht="66" customHeight="1" x14ac:dyDescent="0.2">
      <c r="A193" s="565" t="s">
        <v>864</v>
      </c>
      <c r="B193" s="1025" t="s">
        <v>882</v>
      </c>
      <c r="C193" s="1836">
        <v>1.1000000000000001</v>
      </c>
      <c r="D193" s="1837"/>
      <c r="E193" s="566" t="s">
        <v>887</v>
      </c>
      <c r="F193" s="1149">
        <v>75</v>
      </c>
      <c r="G193" s="1727">
        <v>170</v>
      </c>
      <c r="H193" s="1727"/>
      <c r="I193" s="1136">
        <v>120</v>
      </c>
      <c r="J193" s="1136">
        <v>120</v>
      </c>
      <c r="K193" s="580">
        <f>J193/I193%</f>
        <v>100</v>
      </c>
      <c r="L193" s="575" t="s">
        <v>517</v>
      </c>
      <c r="M193" s="102" t="s">
        <v>598</v>
      </c>
    </row>
    <row r="194" spans="1:13" ht="18.75" customHeight="1" x14ac:dyDescent="0.2">
      <c r="A194" s="567"/>
      <c r="B194" s="568"/>
      <c r="C194" s="1834">
        <v>1.2</v>
      </c>
      <c r="D194" s="1835"/>
      <c r="E194" s="569" t="s">
        <v>888</v>
      </c>
      <c r="F194" s="1149">
        <v>70</v>
      </c>
      <c r="G194" s="1727">
        <v>80</v>
      </c>
      <c r="H194" s="1727"/>
      <c r="I194" s="1136">
        <v>80</v>
      </c>
      <c r="J194" s="1136">
        <v>80</v>
      </c>
      <c r="K194" s="580" t="s">
        <v>1027</v>
      </c>
      <c r="L194" s="575" t="s">
        <v>517</v>
      </c>
    </row>
    <row r="195" spans="1:13" ht="72.75" customHeight="1" x14ac:dyDescent="0.2">
      <c r="A195" s="570" t="s">
        <v>743</v>
      </c>
      <c r="B195" s="579" t="s">
        <v>889</v>
      </c>
      <c r="C195" s="1728">
        <v>2.1</v>
      </c>
      <c r="D195" s="1729"/>
      <c r="E195" s="569" t="s">
        <v>883</v>
      </c>
      <c r="F195" s="1149">
        <v>475</v>
      </c>
      <c r="G195" s="1136"/>
      <c r="H195" s="1136">
        <v>2283</v>
      </c>
      <c r="I195" s="1136">
        <v>490</v>
      </c>
      <c r="J195" s="1136">
        <v>490</v>
      </c>
      <c r="K195" s="580" t="s">
        <v>869</v>
      </c>
      <c r="L195" s="576"/>
    </row>
    <row r="196" spans="1:13" ht="21.75" customHeight="1" x14ac:dyDescent="0.2">
      <c r="A196" s="572"/>
      <c r="B196" s="571"/>
      <c r="C196" s="1813">
        <v>2.2000000000000002</v>
      </c>
      <c r="D196" s="1814"/>
      <c r="E196" s="569" t="s">
        <v>884</v>
      </c>
      <c r="F196" s="581">
        <v>5.2</v>
      </c>
      <c r="G196" s="581"/>
      <c r="H196" s="581">
        <v>15</v>
      </c>
      <c r="I196" s="581">
        <v>15</v>
      </c>
      <c r="J196" s="581">
        <v>8</v>
      </c>
      <c r="K196" s="580">
        <f>J196/I196%</f>
        <v>53.333333333333336</v>
      </c>
      <c r="L196" s="577"/>
    </row>
    <row r="197" spans="1:13" ht="40.5" customHeight="1" x14ac:dyDescent="0.2">
      <c r="A197" s="582" t="s">
        <v>744</v>
      </c>
      <c r="B197" s="578" t="s">
        <v>885</v>
      </c>
      <c r="C197" s="1813">
        <v>3.1</v>
      </c>
      <c r="D197" s="1814"/>
      <c r="E197" s="569" t="s">
        <v>1089</v>
      </c>
      <c r="F197" s="581">
        <v>24</v>
      </c>
      <c r="G197" s="581"/>
      <c r="H197" s="581">
        <v>24</v>
      </c>
      <c r="I197" s="581">
        <v>24</v>
      </c>
      <c r="J197" s="581">
        <v>24</v>
      </c>
      <c r="K197" s="580" t="s">
        <v>869</v>
      </c>
      <c r="L197" s="577"/>
    </row>
    <row r="198" spans="1:13" ht="21.75" customHeight="1" x14ac:dyDescent="0.2">
      <c r="A198" s="572"/>
      <c r="B198" s="571"/>
      <c r="C198" s="1813">
        <v>3.2</v>
      </c>
      <c r="D198" s="1814"/>
      <c r="E198" s="569" t="s">
        <v>1058</v>
      </c>
      <c r="F198" s="581">
        <v>34</v>
      </c>
      <c r="G198" s="581"/>
      <c r="H198" s="581">
        <v>64</v>
      </c>
      <c r="I198" s="581">
        <v>64</v>
      </c>
      <c r="J198" s="581">
        <v>64</v>
      </c>
      <c r="K198" s="580" t="s">
        <v>869</v>
      </c>
      <c r="L198" s="577"/>
    </row>
    <row r="199" spans="1:13" ht="24.75" customHeight="1" x14ac:dyDescent="0.2">
      <c r="A199" s="572"/>
      <c r="B199" s="573"/>
      <c r="C199" s="1813">
        <v>3.3</v>
      </c>
      <c r="D199" s="1814"/>
      <c r="E199" s="569" t="s">
        <v>1059</v>
      </c>
      <c r="F199" s="581">
        <v>0</v>
      </c>
      <c r="G199" s="581"/>
      <c r="H199" s="581">
        <v>22</v>
      </c>
      <c r="I199" s="581">
        <v>22</v>
      </c>
      <c r="J199" s="581">
        <v>22</v>
      </c>
      <c r="K199" s="580" t="s">
        <v>1027</v>
      </c>
      <c r="L199" s="577"/>
    </row>
    <row r="200" spans="1:13" ht="24" customHeight="1" x14ac:dyDescent="0.2">
      <c r="A200" s="572"/>
      <c r="B200" s="573"/>
      <c r="C200" s="1813">
        <v>3.4</v>
      </c>
      <c r="D200" s="1814"/>
      <c r="E200" s="569" t="s">
        <v>1090</v>
      </c>
      <c r="F200" s="581">
        <v>5</v>
      </c>
      <c r="G200" s="581"/>
      <c r="H200" s="581">
        <v>9</v>
      </c>
      <c r="I200" s="581">
        <v>9</v>
      </c>
      <c r="J200" s="581">
        <v>9</v>
      </c>
      <c r="K200" s="580">
        <f>J200/I200%</f>
        <v>100</v>
      </c>
      <c r="L200" s="577"/>
    </row>
    <row r="201" spans="1:13" ht="24" customHeight="1" x14ac:dyDescent="0.2">
      <c r="A201" s="572"/>
      <c r="B201" s="572"/>
      <c r="C201" s="1813">
        <v>3.5</v>
      </c>
      <c r="D201" s="1814"/>
      <c r="E201" s="569" t="s">
        <v>1060</v>
      </c>
      <c r="F201" s="581">
        <v>44</v>
      </c>
      <c r="G201" s="581"/>
      <c r="H201" s="581">
        <v>45</v>
      </c>
      <c r="I201" s="581">
        <v>45</v>
      </c>
      <c r="J201" s="581">
        <v>45</v>
      </c>
      <c r="K201" s="580" t="s">
        <v>1027</v>
      </c>
      <c r="L201" s="577"/>
    </row>
    <row r="202" spans="1:13" ht="38.25" x14ac:dyDescent="0.2">
      <c r="B202" s="606" t="s">
        <v>911</v>
      </c>
    </row>
    <row r="203" spans="1:13" ht="28.5" customHeight="1" x14ac:dyDescent="0.2">
      <c r="A203" s="587" t="s">
        <v>890</v>
      </c>
      <c r="B203" s="1193" t="s">
        <v>612</v>
      </c>
      <c r="C203" s="1682" t="s">
        <v>847</v>
      </c>
      <c r="D203" s="1683"/>
      <c r="E203" s="1682" t="s">
        <v>574</v>
      </c>
      <c r="F203" s="1694"/>
      <c r="G203" s="1694"/>
      <c r="H203" s="1694"/>
      <c r="I203" s="1694"/>
      <c r="J203" s="1694"/>
      <c r="K203" s="1694"/>
      <c r="L203" s="636" t="s">
        <v>515</v>
      </c>
    </row>
    <row r="204" spans="1:13" ht="18" customHeight="1" x14ac:dyDescent="0.2">
      <c r="A204" s="521" t="s">
        <v>783</v>
      </c>
      <c r="B204" s="488"/>
      <c r="C204" s="1695"/>
      <c r="D204" s="1696"/>
      <c r="E204" s="1695" t="s">
        <v>947</v>
      </c>
      <c r="F204" s="1705"/>
      <c r="G204" s="1705"/>
      <c r="H204" s="1705"/>
      <c r="I204" s="1705"/>
      <c r="J204" s="1705"/>
      <c r="K204" s="1705"/>
      <c r="L204" s="637"/>
    </row>
    <row r="205" spans="1:13" ht="18" customHeight="1" x14ac:dyDescent="0.2">
      <c r="A205" s="583"/>
      <c r="B205" s="583"/>
      <c r="C205" s="1695"/>
      <c r="D205" s="1696"/>
      <c r="E205" s="1706" t="s">
        <v>784</v>
      </c>
      <c r="F205" s="1707"/>
      <c r="G205" s="1707"/>
      <c r="H205" s="1707"/>
      <c r="I205" s="1707"/>
      <c r="J205" s="1707"/>
      <c r="K205" s="1708"/>
      <c r="L205" s="526" t="s">
        <v>517</v>
      </c>
    </row>
    <row r="206" spans="1:13" ht="58.5" customHeight="1" x14ac:dyDescent="0.2">
      <c r="A206" s="1745" t="s">
        <v>785</v>
      </c>
      <c r="B206" s="1732"/>
      <c r="C206" s="1700" t="s">
        <v>786</v>
      </c>
      <c r="D206" s="1701"/>
      <c r="E206" s="524" t="s">
        <v>787</v>
      </c>
      <c r="F206" s="1137" t="s">
        <v>1132</v>
      </c>
      <c r="G206" s="1716" t="s">
        <v>1131</v>
      </c>
      <c r="H206" s="1717"/>
      <c r="I206" s="525" t="s">
        <v>1162</v>
      </c>
      <c r="J206" s="525" t="s">
        <v>1168</v>
      </c>
      <c r="K206" s="525" t="s">
        <v>788</v>
      </c>
      <c r="L206" s="526" t="s">
        <v>517</v>
      </c>
    </row>
    <row r="207" spans="1:13" ht="65.25" customHeight="1" x14ac:dyDescent="0.2">
      <c r="A207" s="638" t="s">
        <v>893</v>
      </c>
      <c r="B207" s="675" t="s">
        <v>948</v>
      </c>
      <c r="C207" s="1845">
        <v>1.1000000000000001</v>
      </c>
      <c r="D207" s="1752"/>
      <c r="E207" s="671" t="s">
        <v>949</v>
      </c>
      <c r="F207" s="740">
        <v>150</v>
      </c>
      <c r="G207" s="1846">
        <v>170</v>
      </c>
      <c r="H207" s="1847"/>
      <c r="I207" s="740">
        <v>2870</v>
      </c>
      <c r="J207" s="740">
        <v>2870</v>
      </c>
      <c r="K207" s="728" t="s">
        <v>957</v>
      </c>
      <c r="L207" s="131"/>
      <c r="M207" t="s">
        <v>598</v>
      </c>
    </row>
    <row r="208" spans="1:13" ht="44.25" customHeight="1" x14ac:dyDescent="0.2">
      <c r="A208" s="626" t="s">
        <v>950</v>
      </c>
      <c r="B208" s="676" t="s">
        <v>951</v>
      </c>
      <c r="C208" s="1831">
        <v>1.2</v>
      </c>
      <c r="D208" s="1832"/>
      <c r="E208" s="673" t="s">
        <v>952</v>
      </c>
      <c r="F208" s="1140">
        <v>33077</v>
      </c>
      <c r="G208" s="639"/>
      <c r="H208" s="991">
        <v>33077</v>
      </c>
      <c r="I208" s="991">
        <v>35777</v>
      </c>
      <c r="J208" s="991">
        <v>35777</v>
      </c>
      <c r="K208" s="640">
        <f t="shared" ref="K208:K213" si="4">J208/I208%</f>
        <v>100</v>
      </c>
      <c r="L208" s="131"/>
    </row>
    <row r="209" spans="1:12" ht="78" customHeight="1" x14ac:dyDescent="0.2">
      <c r="A209" s="626" t="s">
        <v>953</v>
      </c>
      <c r="B209" s="486" t="s">
        <v>954</v>
      </c>
      <c r="C209" s="1841">
        <v>1.3</v>
      </c>
      <c r="D209" s="1723"/>
      <c r="E209" s="674" t="s">
        <v>955</v>
      </c>
      <c r="F209" s="1140">
        <v>3556</v>
      </c>
      <c r="G209" s="1833">
        <v>766</v>
      </c>
      <c r="H209" s="1833"/>
      <c r="I209" s="991">
        <v>820</v>
      </c>
      <c r="J209" s="991">
        <v>820</v>
      </c>
      <c r="K209" s="548">
        <f t="shared" si="4"/>
        <v>100.00000000000001</v>
      </c>
      <c r="L209" s="468" t="s">
        <v>517</v>
      </c>
    </row>
    <row r="210" spans="1:12" ht="16.5" customHeight="1" x14ac:dyDescent="0.2">
      <c r="A210" s="626" t="s">
        <v>956</v>
      </c>
      <c r="B210" s="486"/>
      <c r="C210" s="1723">
        <v>1.4</v>
      </c>
      <c r="D210" s="1724"/>
      <c r="E210" s="481" t="s">
        <v>994</v>
      </c>
      <c r="F210" s="1140">
        <v>220</v>
      </c>
      <c r="G210" s="734"/>
      <c r="H210" s="992">
        <v>20</v>
      </c>
      <c r="I210" s="990">
        <v>20</v>
      </c>
      <c r="J210" s="990">
        <v>20</v>
      </c>
      <c r="K210" s="726">
        <f t="shared" si="4"/>
        <v>100</v>
      </c>
      <c r="L210" s="468"/>
    </row>
    <row r="211" spans="1:12" ht="30" customHeight="1" x14ac:dyDescent="0.2">
      <c r="A211" s="626" t="s">
        <v>958</v>
      </c>
      <c r="B211" s="654" t="s">
        <v>959</v>
      </c>
      <c r="C211" s="1823">
        <v>1.5</v>
      </c>
      <c r="D211" s="1824"/>
      <c r="E211" s="481" t="s">
        <v>960</v>
      </c>
      <c r="F211" s="1139">
        <v>21500</v>
      </c>
      <c r="G211" s="1725">
        <v>21500</v>
      </c>
      <c r="H211" s="1726"/>
      <c r="I211" s="995">
        <v>21500</v>
      </c>
      <c r="J211" s="995">
        <v>21500</v>
      </c>
      <c r="K211" s="603">
        <f t="shared" si="4"/>
        <v>100</v>
      </c>
      <c r="L211" s="89"/>
    </row>
    <row r="212" spans="1:12" ht="28.5" customHeight="1" x14ac:dyDescent="0.2">
      <c r="A212" s="626" t="s">
        <v>961</v>
      </c>
      <c r="B212" s="655" t="s">
        <v>962</v>
      </c>
      <c r="C212" s="1755">
        <v>1.6</v>
      </c>
      <c r="D212" s="1756"/>
      <c r="E212" s="504"/>
      <c r="F212" s="1139">
        <v>2</v>
      </c>
      <c r="G212" s="995"/>
      <c r="H212" s="995">
        <v>2</v>
      </c>
      <c r="I212" s="995">
        <v>2</v>
      </c>
      <c r="J212" s="995">
        <v>2</v>
      </c>
      <c r="K212" s="548">
        <f t="shared" si="4"/>
        <v>100</v>
      </c>
      <c r="L212" s="89"/>
    </row>
    <row r="213" spans="1:12" ht="15.75" customHeight="1" x14ac:dyDescent="0.2">
      <c r="A213" s="626"/>
      <c r="B213" s="861"/>
      <c r="C213" s="1755"/>
      <c r="D213" s="1756"/>
      <c r="E213" s="472"/>
      <c r="F213" s="995"/>
      <c r="G213" s="863"/>
      <c r="H213" s="863"/>
      <c r="I213" s="884"/>
      <c r="J213" s="884"/>
      <c r="K213" s="862" t="e">
        <f t="shared" si="4"/>
        <v>#DIV/0!</v>
      </c>
      <c r="L213" s="89"/>
    </row>
    <row r="214" spans="1:12" ht="26.25" customHeight="1" x14ac:dyDescent="0.2">
      <c r="A214" s="477" t="s">
        <v>762</v>
      </c>
      <c r="B214" s="478"/>
      <c r="C214" s="1843"/>
      <c r="D214" s="1843"/>
      <c r="E214" s="1844" t="s">
        <v>1070</v>
      </c>
      <c r="F214" s="1844"/>
      <c r="G214" s="1844"/>
      <c r="H214" s="1844"/>
      <c r="I214" s="1844"/>
      <c r="J214" s="1844"/>
      <c r="K214" s="1844"/>
      <c r="L214" s="1844"/>
    </row>
    <row r="215" spans="1:12" ht="42.75" customHeight="1" x14ac:dyDescent="0.2">
      <c r="A215" s="677" t="s">
        <v>782</v>
      </c>
      <c r="B215" s="492" t="s">
        <v>972</v>
      </c>
      <c r="C215" s="1688">
        <v>1.1000000000000001</v>
      </c>
      <c r="D215" s="1689"/>
      <c r="E215" s="471" t="s">
        <v>973</v>
      </c>
      <c r="F215" s="508">
        <v>70</v>
      </c>
      <c r="G215" s="1690">
        <v>70</v>
      </c>
      <c r="H215" s="1691"/>
      <c r="I215" s="508">
        <v>70</v>
      </c>
      <c r="J215" s="508">
        <v>70</v>
      </c>
      <c r="K215" s="564" t="s">
        <v>869</v>
      </c>
      <c r="L215" s="131"/>
    </row>
    <row r="216" spans="1:12" ht="60.75" customHeight="1" x14ac:dyDescent="0.2">
      <c r="A216" s="618" t="s">
        <v>743</v>
      </c>
      <c r="B216" s="632" t="s">
        <v>974</v>
      </c>
      <c r="C216" s="1803">
        <v>3.1</v>
      </c>
      <c r="D216" s="1804"/>
      <c r="E216" s="472" t="s">
        <v>975</v>
      </c>
      <c r="F216" s="633">
        <v>6500</v>
      </c>
      <c r="G216" s="1805">
        <v>8000</v>
      </c>
      <c r="H216" s="1806"/>
      <c r="I216" s="633">
        <v>8500</v>
      </c>
      <c r="J216" s="633">
        <v>8500</v>
      </c>
      <c r="K216" s="865" t="s">
        <v>1027</v>
      </c>
      <c r="L216" s="574" t="s">
        <v>517</v>
      </c>
    </row>
    <row r="217" spans="1:12" ht="39.75" customHeight="1" x14ac:dyDescent="0.2">
      <c r="A217" s="618"/>
      <c r="B217" s="620"/>
      <c r="C217" s="969"/>
      <c r="D217" s="970"/>
      <c r="E217" s="472" t="s">
        <v>1026</v>
      </c>
      <c r="F217" s="633">
        <v>265</v>
      </c>
      <c r="G217" s="993"/>
      <c r="H217" s="994">
        <v>120</v>
      </c>
      <c r="I217" s="633">
        <v>150</v>
      </c>
      <c r="J217" s="633">
        <v>150</v>
      </c>
      <c r="K217" s="864" t="s">
        <v>1027</v>
      </c>
      <c r="L217" s="468"/>
    </row>
    <row r="218" spans="1:12" ht="15.75" customHeight="1" x14ac:dyDescent="0.2">
      <c r="A218" s="555"/>
      <c r="B218" s="555"/>
      <c r="C218" s="1807"/>
      <c r="D218" s="1808"/>
      <c r="E218" s="678"/>
      <c r="F218" s="679"/>
      <c r="G218" s="1809"/>
      <c r="H218" s="1810"/>
      <c r="I218" s="679"/>
      <c r="J218" s="679"/>
      <c r="K218" s="680"/>
      <c r="L218" s="468"/>
    </row>
    <row r="219" spans="1:12" ht="36.75" customHeight="1" x14ac:dyDescent="0.2">
      <c r="A219" s="622"/>
      <c r="B219" s="503" t="s">
        <v>963</v>
      </c>
      <c r="C219" s="622"/>
      <c r="D219" s="622"/>
      <c r="E219" s="503"/>
      <c r="F219" s="642"/>
      <c r="G219" s="642"/>
      <c r="H219" s="642"/>
      <c r="I219" s="642"/>
      <c r="J219" s="642"/>
      <c r="K219" s="643"/>
      <c r="L219" s="191"/>
    </row>
    <row r="220" spans="1:12" ht="36.75" customHeight="1" x14ac:dyDescent="0.2">
      <c r="A220" s="622"/>
      <c r="B220" s="503"/>
      <c r="C220" s="622"/>
      <c r="D220" s="622"/>
      <c r="E220" s="503"/>
      <c r="F220" s="642"/>
      <c r="G220" s="642"/>
      <c r="H220" s="642"/>
      <c r="I220" s="642"/>
      <c r="J220" s="642"/>
      <c r="K220" s="643"/>
      <c r="L220" s="191"/>
    </row>
    <row r="221" spans="1:12" ht="36.75" customHeight="1" x14ac:dyDescent="0.2">
      <c r="A221" s="622"/>
      <c r="B221" s="503"/>
      <c r="C221" s="622"/>
      <c r="D221" s="622"/>
      <c r="E221" s="503"/>
      <c r="F221" s="642"/>
      <c r="G221" s="642"/>
      <c r="H221" s="642"/>
      <c r="I221" s="642"/>
      <c r="J221" s="642"/>
      <c r="K221" s="643"/>
      <c r="L221" s="191"/>
    </row>
    <row r="222" spans="1:12" ht="36.75" customHeight="1" x14ac:dyDescent="0.2">
      <c r="A222" s="622"/>
      <c r="B222" s="503"/>
      <c r="C222" s="622"/>
      <c r="D222" s="622"/>
      <c r="E222" s="503"/>
      <c r="F222" s="642"/>
      <c r="G222" s="642"/>
      <c r="H222" s="642"/>
      <c r="I222" s="642"/>
      <c r="J222" s="642"/>
      <c r="K222" s="643"/>
      <c r="L222" s="191"/>
    </row>
    <row r="223" spans="1:12" ht="36.75" customHeight="1" x14ac:dyDescent="0.2">
      <c r="A223" s="622"/>
      <c r="B223" s="503"/>
      <c r="C223" s="622"/>
      <c r="D223" s="622"/>
      <c r="E223" s="503"/>
      <c r="F223" s="642"/>
      <c r="G223" s="642"/>
      <c r="H223" s="642"/>
      <c r="I223" s="642"/>
      <c r="J223" s="642"/>
      <c r="K223" s="643"/>
      <c r="L223" s="191"/>
    </row>
    <row r="224" spans="1:12" ht="36.75" customHeight="1" x14ac:dyDescent="0.2">
      <c r="A224" s="622"/>
      <c r="B224" s="503"/>
      <c r="C224" s="622"/>
      <c r="D224" s="622"/>
      <c r="E224" s="503"/>
      <c r="F224" s="642"/>
      <c r="G224" s="642"/>
      <c r="H224" s="642"/>
      <c r="I224" s="642"/>
      <c r="J224" s="642"/>
      <c r="K224" s="643"/>
      <c r="L224" s="191"/>
    </row>
    <row r="225" spans="1:13" ht="36.75" customHeight="1" x14ac:dyDescent="0.2">
      <c r="A225" s="622"/>
      <c r="B225" s="503"/>
      <c r="C225" s="622"/>
      <c r="D225" s="622"/>
      <c r="E225" s="503"/>
      <c r="F225" s="642"/>
      <c r="G225" s="642"/>
      <c r="H225" s="642"/>
      <c r="I225" s="642"/>
      <c r="J225" s="642"/>
      <c r="K225" s="643"/>
      <c r="L225" s="191"/>
    </row>
    <row r="226" spans="1:13" ht="36.75" customHeight="1" x14ac:dyDescent="0.2">
      <c r="A226" s="622"/>
      <c r="B226" s="503"/>
      <c r="C226" s="622"/>
      <c r="D226" s="622"/>
      <c r="E226" s="503"/>
      <c r="F226" s="642"/>
      <c r="G226" s="642"/>
      <c r="H226" s="642"/>
      <c r="I226" s="642"/>
      <c r="J226" s="642"/>
      <c r="K226" s="643"/>
      <c r="L226" s="191"/>
    </row>
    <row r="227" spans="1:13" ht="36.75" customHeight="1" x14ac:dyDescent="0.2">
      <c r="A227" s="622"/>
      <c r="B227" s="503"/>
      <c r="C227" s="622"/>
      <c r="D227" s="622"/>
      <c r="E227" s="503"/>
      <c r="F227" s="642"/>
      <c r="G227" s="642"/>
      <c r="H227" s="642"/>
      <c r="I227" s="642"/>
      <c r="J227" s="642"/>
      <c r="K227" s="643"/>
      <c r="L227" s="191"/>
    </row>
    <row r="228" spans="1:13" ht="36.75" customHeight="1" x14ac:dyDescent="0.2">
      <c r="A228" s="622"/>
      <c r="B228" s="503"/>
      <c r="C228" s="622"/>
      <c r="D228" s="622"/>
      <c r="E228" s="503"/>
      <c r="F228" s="642"/>
      <c r="G228" s="642"/>
      <c r="H228" s="642"/>
      <c r="I228" s="642"/>
      <c r="J228" s="642"/>
      <c r="K228" s="643"/>
      <c r="L228" s="191"/>
    </row>
    <row r="237" spans="1:13" ht="33.75" customHeight="1" x14ac:dyDescent="0.2">
      <c r="A237" s="28" t="s">
        <v>513</v>
      </c>
      <c r="B237" s="1194" t="s">
        <v>620</v>
      </c>
      <c r="C237" s="1264" t="s">
        <v>514</v>
      </c>
      <c r="D237" s="1266"/>
      <c r="E237" s="1709" t="s">
        <v>803</v>
      </c>
      <c r="F237" s="1710"/>
      <c r="G237" s="1710"/>
      <c r="H237" s="1710"/>
      <c r="I237" s="1710"/>
      <c r="J237" s="1710"/>
      <c r="K237" s="1711"/>
    </row>
    <row r="238" spans="1:13" ht="28.5" customHeight="1" x14ac:dyDescent="0.2">
      <c r="A238" s="20" t="s">
        <v>516</v>
      </c>
      <c r="B238" s="125"/>
      <c r="C238" s="1334"/>
      <c r="D238" s="1336"/>
      <c r="E238" s="1695" t="s">
        <v>804</v>
      </c>
      <c r="F238" s="1705"/>
      <c r="G238" s="1705"/>
      <c r="H238" s="1705"/>
      <c r="I238" s="1705"/>
      <c r="J238" s="1705"/>
      <c r="K238" s="1696"/>
      <c r="L238" s="70" t="s">
        <v>515</v>
      </c>
    </row>
    <row r="239" spans="1:13" x14ac:dyDescent="0.2">
      <c r="A239" s="39"/>
      <c r="B239" s="39"/>
      <c r="C239" s="1334"/>
      <c r="D239" s="1336"/>
      <c r="E239" s="1715" t="s">
        <v>518</v>
      </c>
      <c r="F239" s="1698"/>
      <c r="G239" s="1698"/>
      <c r="H239" s="1698"/>
      <c r="I239" s="1698"/>
      <c r="J239" s="1698"/>
      <c r="K239" s="1699"/>
      <c r="L239" s="71" t="s">
        <v>517</v>
      </c>
    </row>
    <row r="240" spans="1:13" ht="72.75" customHeight="1" x14ac:dyDescent="0.2">
      <c r="A240" s="1721" t="s">
        <v>519</v>
      </c>
      <c r="B240" s="1722"/>
      <c r="C240" s="1320" t="s">
        <v>520</v>
      </c>
      <c r="D240" s="1322"/>
      <c r="E240" s="126" t="s">
        <v>521</v>
      </c>
      <c r="F240" s="1137" t="s">
        <v>1132</v>
      </c>
      <c r="G240" s="1716" t="s">
        <v>1131</v>
      </c>
      <c r="H240" s="1717"/>
      <c r="I240" s="525" t="s">
        <v>1162</v>
      </c>
      <c r="J240" s="525" t="s">
        <v>1174</v>
      </c>
      <c r="K240" s="525" t="s">
        <v>788</v>
      </c>
      <c r="L240" s="71" t="s">
        <v>517</v>
      </c>
      <c r="M240" t="s">
        <v>598</v>
      </c>
    </row>
    <row r="241" spans="1:13" ht="101.25" customHeight="1" x14ac:dyDescent="0.2">
      <c r="A241" s="458" t="s">
        <v>522</v>
      </c>
      <c r="B241" s="675" t="s">
        <v>805</v>
      </c>
      <c r="C241" s="1688">
        <v>1.1000000000000001</v>
      </c>
      <c r="D241" s="1689"/>
      <c r="E241" s="671" t="s">
        <v>806</v>
      </c>
      <c r="F241" s="508">
        <v>40</v>
      </c>
      <c r="G241" s="1689">
        <v>40</v>
      </c>
      <c r="H241" s="1693"/>
      <c r="I241" s="507">
        <v>40</v>
      </c>
      <c r="J241" s="508">
        <v>20</v>
      </c>
      <c r="K241" s="886" t="s">
        <v>1138</v>
      </c>
      <c r="L241" s="131"/>
    </row>
    <row r="242" spans="1:13" ht="33" customHeight="1" x14ac:dyDescent="0.2">
      <c r="A242" s="731"/>
      <c r="B242" s="732"/>
      <c r="C242" s="1743"/>
      <c r="D242" s="1743"/>
      <c r="E242" s="670" t="s">
        <v>997</v>
      </c>
      <c r="F242" s="999">
        <v>55</v>
      </c>
      <c r="G242" s="902"/>
      <c r="H242" s="1000">
        <v>55</v>
      </c>
      <c r="I242" s="1000">
        <v>55</v>
      </c>
      <c r="J242" s="998">
        <v>55</v>
      </c>
      <c r="K242" s="887" t="s">
        <v>1027</v>
      </c>
      <c r="L242" s="131"/>
    </row>
    <row r="243" spans="1:13" ht="60.75" customHeight="1" x14ac:dyDescent="0.2">
      <c r="A243" s="460"/>
      <c r="B243" s="505" t="s">
        <v>807</v>
      </c>
      <c r="C243" s="1734">
        <v>1.2</v>
      </c>
      <c r="D243" s="1735"/>
      <c r="E243" s="501" t="s">
        <v>808</v>
      </c>
      <c r="F243" s="999">
        <v>4</v>
      </c>
      <c r="G243" s="1734">
        <v>4</v>
      </c>
      <c r="H243" s="1735"/>
      <c r="I243" s="1000">
        <v>4</v>
      </c>
      <c r="J243" s="999">
        <v>3</v>
      </c>
      <c r="K243" s="733">
        <v>0.75</v>
      </c>
      <c r="L243" s="514" t="s">
        <v>517</v>
      </c>
    </row>
    <row r="244" spans="1:13" ht="31.5" customHeight="1" x14ac:dyDescent="0.2">
      <c r="A244" s="460"/>
      <c r="B244" s="505" t="s">
        <v>809</v>
      </c>
      <c r="C244" s="1734">
        <v>1.4</v>
      </c>
      <c r="D244" s="1735"/>
      <c r="E244" s="501" t="s">
        <v>810</v>
      </c>
      <c r="F244" s="1000">
        <v>4</v>
      </c>
      <c r="G244" s="1734">
        <v>5</v>
      </c>
      <c r="H244" s="1735"/>
      <c r="I244" s="1000">
        <v>5</v>
      </c>
      <c r="J244" s="1000">
        <v>5</v>
      </c>
      <c r="K244" s="887">
        <v>1</v>
      </c>
      <c r="L244" s="130"/>
    </row>
    <row r="245" spans="1:13" ht="31.5" customHeight="1" x14ac:dyDescent="0.2">
      <c r="A245" s="460"/>
      <c r="B245" s="506" t="s">
        <v>818</v>
      </c>
      <c r="C245" s="1734">
        <v>1.5</v>
      </c>
      <c r="D245" s="1735"/>
      <c r="E245" s="471" t="s">
        <v>811</v>
      </c>
      <c r="F245" s="484">
        <v>68</v>
      </c>
      <c r="G245" s="903"/>
      <c r="H245" s="903">
        <v>68</v>
      </c>
      <c r="I245" s="1000">
        <v>68</v>
      </c>
      <c r="J245" s="484">
        <v>68</v>
      </c>
      <c r="K245" s="888" t="s">
        <v>1027</v>
      </c>
      <c r="L245" s="130"/>
    </row>
    <row r="246" spans="1:13" ht="39.75" customHeight="1" x14ac:dyDescent="0.2">
      <c r="A246" s="142"/>
      <c r="B246" s="606" t="s">
        <v>1175</v>
      </c>
      <c r="C246" s="503"/>
      <c r="D246" s="503"/>
      <c r="E246" s="512"/>
      <c r="F246" s="503"/>
      <c r="G246" s="503"/>
      <c r="H246" s="503"/>
      <c r="I246" s="503"/>
      <c r="J246" s="503"/>
      <c r="K246" s="607"/>
      <c r="L246" s="511"/>
    </row>
    <row r="247" spans="1:13" ht="39.75" customHeight="1" x14ac:dyDescent="0.2">
      <c r="A247" s="142"/>
      <c r="B247" s="606"/>
      <c r="C247" s="503"/>
      <c r="D247" s="503"/>
      <c r="E247" s="512"/>
      <c r="F247" s="503"/>
      <c r="G247" s="503"/>
      <c r="H247" s="503"/>
      <c r="I247" s="503"/>
      <c r="J247" s="503"/>
      <c r="K247" s="607"/>
      <c r="L247" s="511"/>
    </row>
    <row r="248" spans="1:13" ht="39.75" customHeight="1" x14ac:dyDescent="0.2">
      <c r="A248" s="142"/>
      <c r="B248" s="606"/>
      <c r="C248" s="503"/>
      <c r="D248" s="503"/>
      <c r="E248" s="512"/>
      <c r="F248" s="503"/>
      <c r="G248" s="503"/>
      <c r="H248" s="503"/>
      <c r="I248" s="503"/>
      <c r="J248" s="503"/>
      <c r="K248" s="607"/>
      <c r="L248" s="511"/>
    </row>
    <row r="249" spans="1:13" ht="42.75" customHeight="1" x14ac:dyDescent="0.2">
      <c r="A249" s="28" t="s">
        <v>513</v>
      </c>
      <c r="B249" s="1194" t="s">
        <v>621</v>
      </c>
      <c r="C249" s="1264" t="s">
        <v>514</v>
      </c>
      <c r="D249" s="1266"/>
      <c r="E249" s="1709" t="s">
        <v>813</v>
      </c>
      <c r="F249" s="1710"/>
      <c r="G249" s="1710"/>
      <c r="H249" s="1710"/>
      <c r="I249" s="1710"/>
      <c r="J249" s="1710"/>
      <c r="K249" s="1711"/>
    </row>
    <row r="250" spans="1:13" ht="53.25" customHeight="1" x14ac:dyDescent="0.2">
      <c r="A250" s="20" t="s">
        <v>516</v>
      </c>
      <c r="B250" s="125"/>
      <c r="C250" s="1334"/>
      <c r="D250" s="1336"/>
      <c r="E250" s="1718" t="s">
        <v>812</v>
      </c>
      <c r="F250" s="1719"/>
      <c r="G250" s="1719"/>
      <c r="H250" s="1719"/>
      <c r="I250" s="1719"/>
      <c r="J250" s="1719"/>
      <c r="K250" s="1720"/>
      <c r="L250" s="70" t="s">
        <v>515</v>
      </c>
    </row>
    <row r="251" spans="1:13" x14ac:dyDescent="0.2">
      <c r="A251" s="39"/>
      <c r="B251" s="39"/>
      <c r="C251" s="1334"/>
      <c r="D251" s="1336"/>
      <c r="E251" s="1715" t="s">
        <v>518</v>
      </c>
      <c r="F251" s="1698"/>
      <c r="G251" s="1698"/>
      <c r="H251" s="1698"/>
      <c r="I251" s="1698"/>
      <c r="J251" s="1698"/>
      <c r="K251" s="1699"/>
      <c r="L251" s="71" t="s">
        <v>517</v>
      </c>
    </row>
    <row r="252" spans="1:13" ht="91.5" customHeight="1" x14ac:dyDescent="0.2">
      <c r="A252" s="1721" t="s">
        <v>519</v>
      </c>
      <c r="B252" s="1722"/>
      <c r="C252" s="1320" t="s">
        <v>520</v>
      </c>
      <c r="D252" s="1322"/>
      <c r="E252" s="126" t="s">
        <v>521</v>
      </c>
      <c r="F252" s="1137" t="s">
        <v>1132</v>
      </c>
      <c r="G252" s="1716" t="s">
        <v>1131</v>
      </c>
      <c r="H252" s="1717"/>
      <c r="I252" s="525" t="s">
        <v>1162</v>
      </c>
      <c r="J252" s="525" t="s">
        <v>1170</v>
      </c>
      <c r="K252" s="525" t="s">
        <v>788</v>
      </c>
      <c r="L252" s="71" t="s">
        <v>517</v>
      </c>
      <c r="M252" t="s">
        <v>1139</v>
      </c>
    </row>
    <row r="253" spans="1:13" ht="148.5" customHeight="1" x14ac:dyDescent="0.2">
      <c r="A253" s="458" t="s">
        <v>522</v>
      </c>
      <c r="B253" s="492" t="s">
        <v>814</v>
      </c>
      <c r="C253" s="1825">
        <v>1</v>
      </c>
      <c r="D253" s="1827"/>
      <c r="E253" s="471" t="s">
        <v>815</v>
      </c>
      <c r="F253" s="508">
        <v>18</v>
      </c>
      <c r="G253" s="1689">
        <v>18</v>
      </c>
      <c r="H253" s="1693"/>
      <c r="I253" s="508">
        <v>18</v>
      </c>
      <c r="J253" s="508">
        <v>18</v>
      </c>
      <c r="K253" s="515">
        <v>1</v>
      </c>
      <c r="L253" s="131"/>
    </row>
    <row r="254" spans="1:13" ht="58.5" customHeight="1" x14ac:dyDescent="0.2">
      <c r="A254" s="460"/>
      <c r="B254" s="475"/>
      <c r="C254" s="1734">
        <v>1.1000000000000001</v>
      </c>
      <c r="D254" s="1735"/>
      <c r="E254" s="471" t="s">
        <v>816</v>
      </c>
      <c r="F254" s="507">
        <v>2</v>
      </c>
      <c r="G254" s="1734">
        <v>2</v>
      </c>
      <c r="H254" s="1735"/>
      <c r="I254" s="999">
        <v>2</v>
      </c>
      <c r="J254" s="507">
        <v>1</v>
      </c>
      <c r="K254" s="889" t="s">
        <v>1138</v>
      </c>
      <c r="L254" s="71" t="s">
        <v>517</v>
      </c>
    </row>
    <row r="255" spans="1:13" ht="34.5" customHeight="1" x14ac:dyDescent="0.2">
      <c r="A255" s="460"/>
      <c r="B255" s="475"/>
      <c r="C255" s="1742">
        <v>1.2</v>
      </c>
      <c r="D255" s="1684"/>
      <c r="E255" s="471" t="s">
        <v>817</v>
      </c>
      <c r="F255" s="1000">
        <v>20</v>
      </c>
      <c r="G255" s="1743">
        <v>20</v>
      </c>
      <c r="H255" s="1743"/>
      <c r="I255" s="1000">
        <v>20</v>
      </c>
      <c r="J255" s="1000">
        <v>12</v>
      </c>
      <c r="K255" s="493">
        <v>0.6</v>
      </c>
      <c r="L255" s="130" t="s">
        <v>517</v>
      </c>
    </row>
    <row r="256" spans="1:13" ht="37.5" customHeight="1" x14ac:dyDescent="0.2">
      <c r="A256" s="459"/>
      <c r="B256" s="606" t="s">
        <v>1175</v>
      </c>
      <c r="C256" s="509"/>
      <c r="D256" s="509"/>
      <c r="E256" s="510"/>
      <c r="F256" s="142"/>
      <c r="G256" s="142"/>
      <c r="H256" s="142"/>
      <c r="I256" s="142"/>
      <c r="J256" s="142"/>
      <c r="K256" s="509"/>
      <c r="L256" s="511"/>
    </row>
    <row r="257" spans="1:13" ht="25.5" customHeight="1" x14ac:dyDescent="0.2">
      <c r="A257" s="459"/>
      <c r="B257" s="142"/>
      <c r="C257" s="509"/>
      <c r="D257" s="509"/>
      <c r="E257" s="510"/>
      <c r="F257" s="142"/>
      <c r="G257" s="142"/>
      <c r="H257" s="142"/>
      <c r="I257" s="142"/>
      <c r="J257" s="142"/>
      <c r="K257" s="509"/>
      <c r="L257" s="511"/>
    </row>
    <row r="258" spans="1:13" ht="25.5" customHeight="1" x14ac:dyDescent="0.2">
      <c r="A258" s="1079"/>
      <c r="B258" s="142"/>
      <c r="C258" s="509"/>
      <c r="D258" s="509"/>
      <c r="E258" s="510"/>
      <c r="F258" s="142"/>
      <c r="G258" s="142"/>
      <c r="H258" s="142"/>
      <c r="I258" s="142"/>
      <c r="J258" s="142"/>
      <c r="K258" s="509"/>
      <c r="L258" s="511"/>
    </row>
    <row r="259" spans="1:13" ht="42.75" customHeight="1" x14ac:dyDescent="0.2">
      <c r="A259" s="28" t="s">
        <v>513</v>
      </c>
      <c r="B259" s="1194" t="s">
        <v>623</v>
      </c>
      <c r="C259" s="1264" t="s">
        <v>514</v>
      </c>
      <c r="D259" s="1266"/>
      <c r="E259" s="1709" t="s">
        <v>819</v>
      </c>
      <c r="F259" s="1710"/>
      <c r="G259" s="1710"/>
      <c r="H259" s="1710"/>
      <c r="I259" s="1710"/>
      <c r="J259" s="1710"/>
      <c r="K259" s="1711"/>
    </row>
    <row r="260" spans="1:13" ht="48" customHeight="1" x14ac:dyDescent="0.2">
      <c r="A260" s="20" t="s">
        <v>516</v>
      </c>
      <c r="B260" s="125"/>
      <c r="C260" s="1334"/>
      <c r="D260" s="1336"/>
      <c r="E260" s="1842" t="s">
        <v>820</v>
      </c>
      <c r="F260" s="1820"/>
      <c r="G260" s="1820"/>
      <c r="H260" s="1820"/>
      <c r="I260" s="1820"/>
      <c r="J260" s="1820"/>
      <c r="K260" s="1821"/>
      <c r="L260" s="70" t="s">
        <v>515</v>
      </c>
    </row>
    <row r="261" spans="1:13" ht="19.5" customHeight="1" x14ac:dyDescent="0.2">
      <c r="A261" s="39"/>
      <c r="B261" s="39"/>
      <c r="C261" s="1334"/>
      <c r="D261" s="1336"/>
      <c r="E261" s="1715" t="s">
        <v>518</v>
      </c>
      <c r="F261" s="1698"/>
      <c r="G261" s="1698"/>
      <c r="H261" s="1698"/>
      <c r="I261" s="1698"/>
      <c r="J261" s="1698"/>
      <c r="K261" s="1699"/>
      <c r="L261" s="71" t="s">
        <v>517</v>
      </c>
    </row>
    <row r="262" spans="1:13" ht="75.75" customHeight="1" x14ac:dyDescent="0.2">
      <c r="A262" s="1721" t="s">
        <v>519</v>
      </c>
      <c r="B262" s="1722"/>
      <c r="C262" s="1320" t="s">
        <v>520</v>
      </c>
      <c r="D262" s="1322"/>
      <c r="E262" s="126" t="s">
        <v>521</v>
      </c>
      <c r="F262" s="1137" t="s">
        <v>1132</v>
      </c>
      <c r="G262" s="1716" t="s">
        <v>1131</v>
      </c>
      <c r="H262" s="1717"/>
      <c r="I262" s="525" t="s">
        <v>1162</v>
      </c>
      <c r="J262" s="525" t="s">
        <v>1170</v>
      </c>
      <c r="K262" s="525" t="s">
        <v>788</v>
      </c>
      <c r="L262" s="71" t="s">
        <v>517</v>
      </c>
      <c r="M262" t="s">
        <v>598</v>
      </c>
    </row>
    <row r="263" spans="1:13" ht="54" customHeight="1" x14ac:dyDescent="0.2">
      <c r="A263" s="458" t="s">
        <v>522</v>
      </c>
      <c r="B263" s="492" t="s">
        <v>821</v>
      </c>
      <c r="C263" s="1688">
        <v>1.1000000000000001</v>
      </c>
      <c r="D263" s="1689"/>
      <c r="E263" s="471" t="s">
        <v>822</v>
      </c>
      <c r="F263" s="508">
        <v>28000</v>
      </c>
      <c r="G263" s="1690">
        <v>30000</v>
      </c>
      <c r="H263" s="1693"/>
      <c r="I263" s="508">
        <v>30000</v>
      </c>
      <c r="J263" s="508">
        <v>30400</v>
      </c>
      <c r="K263" s="881" t="s">
        <v>1172</v>
      </c>
      <c r="L263" s="513"/>
    </row>
    <row r="264" spans="1:13" ht="36.75" customHeight="1" x14ac:dyDescent="0.2">
      <c r="A264" s="460"/>
      <c r="B264" s="516"/>
      <c r="C264" s="1734">
        <v>1.2</v>
      </c>
      <c r="D264" s="1735"/>
      <c r="E264" s="471" t="s">
        <v>823</v>
      </c>
      <c r="F264" s="738">
        <v>4600</v>
      </c>
      <c r="G264" s="904"/>
      <c r="H264" s="1000">
        <v>4600</v>
      </c>
      <c r="I264" s="1001">
        <v>4600</v>
      </c>
      <c r="J264" s="738">
        <v>3500</v>
      </c>
      <c r="K264" s="739">
        <v>0.76</v>
      </c>
      <c r="L264" s="513"/>
    </row>
    <row r="265" spans="1:13" ht="41.25" customHeight="1" x14ac:dyDescent="0.2">
      <c r="A265" s="460"/>
      <c r="B265" s="516"/>
      <c r="C265" s="1734">
        <v>1.3</v>
      </c>
      <c r="D265" s="1735"/>
      <c r="E265" s="471" t="s">
        <v>824</v>
      </c>
      <c r="F265" s="738">
        <v>7</v>
      </c>
      <c r="G265" s="904"/>
      <c r="H265" s="1000">
        <v>9</v>
      </c>
      <c r="I265" s="1001">
        <v>9</v>
      </c>
      <c r="J265" s="738">
        <v>10</v>
      </c>
      <c r="K265" s="739">
        <v>1.1100000000000001</v>
      </c>
      <c r="L265" s="513"/>
    </row>
    <row r="266" spans="1:13" ht="34.5" customHeight="1" x14ac:dyDescent="0.2">
      <c r="A266" s="460"/>
      <c r="B266" s="516"/>
      <c r="C266" s="1734">
        <v>1.4</v>
      </c>
      <c r="D266" s="1735"/>
      <c r="E266" s="471" t="s">
        <v>825</v>
      </c>
      <c r="F266" s="738">
        <v>1000</v>
      </c>
      <c r="G266" s="904"/>
      <c r="H266" s="1000">
        <v>1300</v>
      </c>
      <c r="I266" s="1001">
        <v>1300</v>
      </c>
      <c r="J266" s="738">
        <v>730</v>
      </c>
      <c r="K266" s="739">
        <v>0.56000000000000005</v>
      </c>
      <c r="L266" s="513"/>
    </row>
    <row r="267" spans="1:13" ht="66" customHeight="1" x14ac:dyDescent="0.2">
      <c r="A267" s="460"/>
      <c r="B267" s="517" t="s">
        <v>826</v>
      </c>
      <c r="C267" s="1734">
        <v>1.5</v>
      </c>
      <c r="D267" s="1735"/>
      <c r="E267" s="471" t="s">
        <v>827</v>
      </c>
      <c r="F267" s="738">
        <v>10</v>
      </c>
      <c r="G267" s="904"/>
      <c r="H267" s="1000">
        <v>14</v>
      </c>
      <c r="I267" s="1001">
        <v>14</v>
      </c>
      <c r="J267" s="738">
        <v>18</v>
      </c>
      <c r="K267" s="739">
        <v>1.28</v>
      </c>
      <c r="L267" s="513"/>
    </row>
    <row r="268" spans="1:13" ht="39.75" customHeight="1" x14ac:dyDescent="0.2">
      <c r="A268" s="459"/>
      <c r="B268" s="606" t="s">
        <v>912</v>
      </c>
      <c r="C268" s="509"/>
      <c r="D268" s="509"/>
      <c r="E268" s="510"/>
      <c r="F268" s="142"/>
      <c r="G268" s="142"/>
      <c r="H268" s="142"/>
      <c r="I268" s="142"/>
      <c r="J268" s="142"/>
      <c r="K268" s="509"/>
      <c r="L268" s="511"/>
    </row>
    <row r="269" spans="1:13" ht="18" customHeight="1" x14ac:dyDescent="0.2">
      <c r="A269" s="742"/>
      <c r="B269" s="606"/>
      <c r="C269" s="509"/>
      <c r="D269" s="509"/>
      <c r="E269" s="510"/>
      <c r="F269" s="142"/>
      <c r="G269" s="142"/>
      <c r="H269" s="142"/>
      <c r="I269" s="142"/>
      <c r="J269" s="142"/>
      <c r="K269" s="509"/>
      <c r="L269" s="511"/>
    </row>
    <row r="270" spans="1:13" x14ac:dyDescent="0.2">
      <c r="L270" s="130"/>
    </row>
    <row r="271" spans="1:13" x14ac:dyDescent="0.2">
      <c r="L271" s="1088"/>
    </row>
    <row r="272" spans="1:13" x14ac:dyDescent="0.2">
      <c r="L272" s="1088"/>
    </row>
    <row r="273" spans="1:13" ht="39" customHeight="1" x14ac:dyDescent="0.2">
      <c r="A273" s="28" t="s">
        <v>513</v>
      </c>
      <c r="B273" s="1194" t="s">
        <v>616</v>
      </c>
      <c r="C273" s="1264" t="s">
        <v>514</v>
      </c>
      <c r="D273" s="1266"/>
      <c r="E273" s="1709" t="s">
        <v>575</v>
      </c>
      <c r="F273" s="1710"/>
      <c r="G273" s="1710"/>
      <c r="H273" s="1710"/>
      <c r="I273" s="1710"/>
      <c r="J273" s="1710"/>
      <c r="K273" s="1711"/>
      <c r="L273" s="461"/>
    </row>
    <row r="274" spans="1:13" ht="95.25" customHeight="1" x14ac:dyDescent="0.2">
      <c r="A274" s="20" t="s">
        <v>516</v>
      </c>
      <c r="B274" s="125"/>
      <c r="C274" s="1334"/>
      <c r="D274" s="1336"/>
      <c r="E274" s="1695" t="s">
        <v>828</v>
      </c>
      <c r="F274" s="1705"/>
      <c r="G274" s="1705"/>
      <c r="H274" s="1705"/>
      <c r="I274" s="1705"/>
      <c r="J274" s="1705"/>
      <c r="K274" s="1696"/>
      <c r="L274" s="518" t="s">
        <v>515</v>
      </c>
    </row>
    <row r="275" spans="1:13" ht="22.5" customHeight="1" x14ac:dyDescent="0.2">
      <c r="A275" s="39"/>
      <c r="B275" s="39"/>
      <c r="C275" s="1334"/>
      <c r="D275" s="1336"/>
      <c r="E275" s="1715" t="s">
        <v>518</v>
      </c>
      <c r="F275" s="1698"/>
      <c r="G275" s="1698"/>
      <c r="H275" s="1698"/>
      <c r="I275" s="1698"/>
      <c r="J275" s="1698"/>
      <c r="K275" s="1699"/>
      <c r="L275" s="71" t="s">
        <v>517</v>
      </c>
    </row>
    <row r="276" spans="1:13" ht="78" customHeight="1" x14ac:dyDescent="0.2">
      <c r="A276" s="1721" t="s">
        <v>519</v>
      </c>
      <c r="B276" s="1722"/>
      <c r="C276" s="1320" t="s">
        <v>520</v>
      </c>
      <c r="D276" s="1322"/>
      <c r="E276" s="126" t="s">
        <v>521</v>
      </c>
      <c r="F276" s="1137" t="s">
        <v>1132</v>
      </c>
      <c r="G276" s="1716" t="s">
        <v>1131</v>
      </c>
      <c r="H276" s="1717"/>
      <c r="I276" s="525" t="s">
        <v>1162</v>
      </c>
      <c r="J276" s="525" t="s">
        <v>1170</v>
      </c>
      <c r="K276" s="525" t="s">
        <v>788</v>
      </c>
      <c r="L276" s="71" t="s">
        <v>517</v>
      </c>
      <c r="M276" t="s">
        <v>598</v>
      </c>
    </row>
    <row r="277" spans="1:13" ht="214.5" customHeight="1" x14ac:dyDescent="0.2">
      <c r="A277" s="500" t="s">
        <v>752</v>
      </c>
      <c r="B277" s="492" t="s">
        <v>829</v>
      </c>
      <c r="C277" s="1688">
        <v>1.1000000000000001</v>
      </c>
      <c r="D277" s="1689"/>
      <c r="E277" s="471" t="s">
        <v>830</v>
      </c>
      <c r="F277" s="508">
        <v>19</v>
      </c>
      <c r="G277" s="1690">
        <v>18</v>
      </c>
      <c r="H277" s="1691"/>
      <c r="I277" s="508">
        <v>18</v>
      </c>
      <c r="J277" s="508">
        <v>18</v>
      </c>
      <c r="K277" s="519">
        <v>1</v>
      </c>
      <c r="L277" s="513"/>
    </row>
    <row r="278" spans="1:13" ht="113.25" customHeight="1" x14ac:dyDescent="0.2">
      <c r="A278" s="502" t="s">
        <v>580</v>
      </c>
      <c r="B278" s="652" t="s">
        <v>863</v>
      </c>
      <c r="C278" s="1692">
        <v>1.2</v>
      </c>
      <c r="D278" s="1692"/>
      <c r="E278" s="501" t="s">
        <v>831</v>
      </c>
      <c r="F278" s="507">
        <v>10</v>
      </c>
      <c r="G278" s="1688">
        <v>8</v>
      </c>
      <c r="H278" s="1693"/>
      <c r="I278" s="507">
        <v>8</v>
      </c>
      <c r="J278" s="507">
        <v>8</v>
      </c>
      <c r="K278" s="520">
        <v>1</v>
      </c>
      <c r="L278" s="73" t="s">
        <v>517</v>
      </c>
    </row>
    <row r="279" spans="1:13" ht="111" customHeight="1" x14ac:dyDescent="0.2">
      <c r="A279" s="489" t="s">
        <v>832</v>
      </c>
      <c r="B279" s="641" t="s">
        <v>833</v>
      </c>
      <c r="C279" s="1680">
        <v>1.3</v>
      </c>
      <c r="D279" s="1681"/>
      <c r="E279" s="501" t="s">
        <v>1091</v>
      </c>
      <c r="F279" s="991">
        <v>7.6</v>
      </c>
      <c r="G279" s="991"/>
      <c r="H279" s="991">
        <v>6</v>
      </c>
      <c r="I279" s="991">
        <v>6</v>
      </c>
      <c r="J279" s="991">
        <v>6</v>
      </c>
      <c r="K279" s="493">
        <v>1</v>
      </c>
      <c r="L279" s="73" t="s">
        <v>517</v>
      </c>
    </row>
    <row r="280" spans="1:13" ht="63.75" customHeight="1" x14ac:dyDescent="0.2">
      <c r="A280" s="489" t="s">
        <v>577</v>
      </c>
      <c r="B280" s="641" t="s">
        <v>834</v>
      </c>
      <c r="C280" s="1680">
        <v>1.4</v>
      </c>
      <c r="D280" s="1681"/>
      <c r="E280" s="471" t="s">
        <v>835</v>
      </c>
      <c r="F280" s="990">
        <v>8.6999999999999993</v>
      </c>
      <c r="G280" s="990"/>
      <c r="H280" s="990">
        <v>5.8</v>
      </c>
      <c r="I280" s="990">
        <v>6.2</v>
      </c>
      <c r="J280" s="990">
        <v>6.2</v>
      </c>
      <c r="K280" s="493">
        <v>1</v>
      </c>
      <c r="L280" s="73" t="s">
        <v>517</v>
      </c>
    </row>
    <row r="281" spans="1:13" ht="114.75" customHeight="1" x14ac:dyDescent="0.2">
      <c r="A281" s="489" t="s">
        <v>578</v>
      </c>
      <c r="B281" s="641" t="s">
        <v>834</v>
      </c>
      <c r="C281" s="1678">
        <v>1.5</v>
      </c>
      <c r="D281" s="1679"/>
      <c r="E281" s="471" t="s">
        <v>836</v>
      </c>
      <c r="F281" s="990">
        <v>79</v>
      </c>
      <c r="G281" s="990"/>
      <c r="H281" s="990">
        <v>70</v>
      </c>
      <c r="I281" s="990">
        <v>70</v>
      </c>
      <c r="J281" s="990">
        <v>70</v>
      </c>
      <c r="K281" s="493">
        <v>1</v>
      </c>
      <c r="L281" s="73" t="s">
        <v>517</v>
      </c>
    </row>
    <row r="282" spans="1:13" ht="77.25" customHeight="1" x14ac:dyDescent="0.2">
      <c r="A282" s="489" t="s">
        <v>837</v>
      </c>
      <c r="B282" s="641" t="s">
        <v>838</v>
      </c>
      <c r="C282" s="1678">
        <v>1.6</v>
      </c>
      <c r="D282" s="1679"/>
      <c r="E282" s="471" t="s">
        <v>839</v>
      </c>
      <c r="F282" s="990">
        <v>182</v>
      </c>
      <c r="G282" s="990"/>
      <c r="H282" s="990">
        <v>154</v>
      </c>
      <c r="I282" s="990">
        <v>154</v>
      </c>
      <c r="J282" s="990">
        <v>154</v>
      </c>
      <c r="K282" s="494">
        <v>1</v>
      </c>
      <c r="L282" s="73" t="s">
        <v>517</v>
      </c>
    </row>
    <row r="283" spans="1:13" ht="64.5" customHeight="1" x14ac:dyDescent="0.2">
      <c r="A283" s="489" t="s">
        <v>579</v>
      </c>
      <c r="B283" s="475"/>
      <c r="C283" s="1678">
        <v>1.7</v>
      </c>
      <c r="D283" s="1679"/>
      <c r="E283" s="471" t="s">
        <v>840</v>
      </c>
      <c r="F283" s="990">
        <v>13.2</v>
      </c>
      <c r="G283" s="990"/>
      <c r="H283" s="990">
        <v>10.5</v>
      </c>
      <c r="I283" s="990">
        <v>10.9</v>
      </c>
      <c r="J283" s="990">
        <v>10.9</v>
      </c>
      <c r="K283" s="782" t="s">
        <v>1027</v>
      </c>
      <c r="L283" s="73" t="s">
        <v>517</v>
      </c>
    </row>
    <row r="284" spans="1:13" ht="133.5" customHeight="1" x14ac:dyDescent="0.2">
      <c r="A284" s="489" t="s">
        <v>841</v>
      </c>
      <c r="B284" s="475"/>
      <c r="C284" s="1678">
        <v>1.8</v>
      </c>
      <c r="D284" s="1679"/>
      <c r="E284" s="471" t="s">
        <v>842</v>
      </c>
      <c r="F284" s="990" t="s">
        <v>1092</v>
      </c>
      <c r="G284" s="990" t="s">
        <v>843</v>
      </c>
      <c r="H284" s="1065" t="s">
        <v>1142</v>
      </c>
      <c r="I284" s="1138" t="s">
        <v>1142</v>
      </c>
      <c r="J284" s="1138" t="s">
        <v>1142</v>
      </c>
      <c r="K284" s="493">
        <v>1</v>
      </c>
      <c r="L284" s="127" t="s">
        <v>517</v>
      </c>
    </row>
    <row r="285" spans="1:13" ht="87" customHeight="1" x14ac:dyDescent="0.2">
      <c r="A285" s="489" t="s">
        <v>844</v>
      </c>
      <c r="B285" s="475"/>
      <c r="C285" s="1678">
        <v>1.9</v>
      </c>
      <c r="D285" s="1679"/>
      <c r="E285" s="471" t="s">
        <v>845</v>
      </c>
      <c r="F285" s="990">
        <v>8.6999999999999993</v>
      </c>
      <c r="G285" s="990"/>
      <c r="H285" s="990">
        <v>5.8</v>
      </c>
      <c r="I285" s="990">
        <v>6.2</v>
      </c>
      <c r="J285" s="990">
        <v>6.2</v>
      </c>
      <c r="K285" s="493">
        <v>1</v>
      </c>
      <c r="L285" s="89"/>
    </row>
    <row r="286" spans="1:13" ht="42.75" customHeight="1" x14ac:dyDescent="0.2">
      <c r="B286" s="606" t="s">
        <v>1176</v>
      </c>
    </row>
    <row r="287" spans="1:13" ht="25.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spans="1:16" ht="12.75" customHeight="1" x14ac:dyDescent="0.2"/>
    <row r="306" spans="1:16" ht="33" customHeight="1" x14ac:dyDescent="0.2">
      <c r="A306" s="587" t="s">
        <v>890</v>
      </c>
      <c r="B306" s="1192" t="s">
        <v>548</v>
      </c>
      <c r="C306" s="1682" t="s">
        <v>847</v>
      </c>
      <c r="D306" s="1683"/>
      <c r="E306" s="1682" t="s">
        <v>576</v>
      </c>
      <c r="F306" s="1694"/>
      <c r="G306" s="1694"/>
      <c r="H306" s="1694"/>
      <c r="I306" s="1694"/>
      <c r="J306" s="1694"/>
      <c r="K306" s="1694"/>
      <c r="L306" s="644" t="s">
        <v>603</v>
      </c>
      <c r="M306" s="102"/>
    </row>
    <row r="307" spans="1:16" ht="21" customHeight="1" x14ac:dyDescent="0.2">
      <c r="A307" s="521" t="s">
        <v>783</v>
      </c>
      <c r="B307" s="488"/>
      <c r="C307" s="1695"/>
      <c r="D307" s="1696"/>
      <c r="E307" s="1695"/>
      <c r="F307" s="1705"/>
      <c r="G307" s="1705"/>
      <c r="H307" s="1705"/>
      <c r="I307" s="1705"/>
      <c r="J307" s="1705"/>
      <c r="K307" s="1696"/>
      <c r="L307" s="651"/>
    </row>
    <row r="308" spans="1:16" ht="21" customHeight="1" x14ac:dyDescent="0.2">
      <c r="A308" s="583"/>
      <c r="B308" s="583"/>
      <c r="C308" s="1695"/>
      <c r="D308" s="1696"/>
      <c r="E308" s="1706" t="s">
        <v>784</v>
      </c>
      <c r="F308" s="1707"/>
      <c r="G308" s="1707"/>
      <c r="H308" s="1707"/>
      <c r="I308" s="1707"/>
      <c r="J308" s="1707"/>
      <c r="K308" s="1708"/>
      <c r="L308" s="574" t="s">
        <v>517</v>
      </c>
    </row>
    <row r="309" spans="1:16" ht="71.25" customHeight="1" x14ac:dyDescent="0.2">
      <c r="A309" s="1745" t="s">
        <v>785</v>
      </c>
      <c r="B309" s="1732"/>
      <c r="C309" s="1700" t="s">
        <v>786</v>
      </c>
      <c r="D309" s="1701"/>
      <c r="E309" s="524" t="s">
        <v>787</v>
      </c>
      <c r="F309" s="1137" t="s">
        <v>1132</v>
      </c>
      <c r="G309" s="1716" t="s">
        <v>1131</v>
      </c>
      <c r="H309" s="1717"/>
      <c r="I309" s="525" t="s">
        <v>1162</v>
      </c>
      <c r="J309" s="525" t="s">
        <v>1163</v>
      </c>
      <c r="K309" s="525" t="s">
        <v>788</v>
      </c>
      <c r="L309" s="574" t="s">
        <v>517</v>
      </c>
      <c r="M309" s="102" t="s">
        <v>598</v>
      </c>
    </row>
    <row r="310" spans="1:16" ht="69.75" customHeight="1" x14ac:dyDescent="0.2">
      <c r="A310" s="552" t="s">
        <v>782</v>
      </c>
      <c r="B310" s="648" t="s">
        <v>964</v>
      </c>
      <c r="C310" s="1688">
        <v>1.1000000000000001</v>
      </c>
      <c r="D310" s="1689"/>
      <c r="E310" s="645" t="s">
        <v>965</v>
      </c>
      <c r="F310" s="507">
        <v>4</v>
      </c>
      <c r="G310" s="1689">
        <v>4</v>
      </c>
      <c r="H310" s="1693"/>
      <c r="I310" s="507">
        <v>4</v>
      </c>
      <c r="J310" s="507">
        <v>4</v>
      </c>
      <c r="K310" s="649" t="s">
        <v>869</v>
      </c>
      <c r="L310" s="513"/>
    </row>
    <row r="311" spans="1:16" ht="54.75" customHeight="1" x14ac:dyDescent="0.2">
      <c r="A311" s="552" t="s">
        <v>743</v>
      </c>
      <c r="B311" s="547" t="s">
        <v>966</v>
      </c>
      <c r="C311" s="1815">
        <v>2.1</v>
      </c>
      <c r="D311" s="1815"/>
      <c r="E311" s="489" t="s">
        <v>967</v>
      </c>
      <c r="F311" s="990">
        <v>8.4</v>
      </c>
      <c r="G311" s="1743">
        <v>5.84</v>
      </c>
      <c r="H311" s="1743"/>
      <c r="I311" s="990">
        <v>6.2</v>
      </c>
      <c r="J311" s="990">
        <v>6.2</v>
      </c>
      <c r="K311" s="649" t="s">
        <v>869</v>
      </c>
      <c r="L311" s="466" t="s">
        <v>517</v>
      </c>
    </row>
    <row r="312" spans="1:16" ht="37.5" customHeight="1" x14ac:dyDescent="0.2">
      <c r="A312" s="552"/>
      <c r="B312" s="555"/>
      <c r="C312" s="1725">
        <v>2.2000000000000002</v>
      </c>
      <c r="D312" s="1726"/>
      <c r="E312" s="621" t="s">
        <v>968</v>
      </c>
      <c r="F312" s="995">
        <v>16.899999999999999</v>
      </c>
      <c r="G312" s="995"/>
      <c r="H312" s="995">
        <v>14.6</v>
      </c>
      <c r="I312" s="995">
        <v>18.579999999999998</v>
      </c>
      <c r="J312" s="995">
        <v>18.579999999999998</v>
      </c>
      <c r="K312" s="649" t="s">
        <v>869</v>
      </c>
      <c r="L312" s="468" t="s">
        <v>517</v>
      </c>
    </row>
    <row r="313" spans="1:16" ht="60.75" customHeight="1" x14ac:dyDescent="0.2">
      <c r="A313" s="624" t="s">
        <v>744</v>
      </c>
      <c r="B313" s="545" t="s">
        <v>969</v>
      </c>
      <c r="C313" s="1725">
        <v>3.1</v>
      </c>
      <c r="D313" s="1726"/>
      <c r="E313" s="472" t="s">
        <v>970</v>
      </c>
      <c r="F313" s="995">
        <v>11</v>
      </c>
      <c r="G313" s="995"/>
      <c r="H313" s="995">
        <v>6</v>
      </c>
      <c r="I313" s="995">
        <v>5</v>
      </c>
      <c r="J313" s="995">
        <v>5</v>
      </c>
      <c r="K313" s="650" t="s">
        <v>869</v>
      </c>
      <c r="L313" s="89"/>
      <c r="M313" s="102"/>
      <c r="P313" s="461"/>
    </row>
    <row r="314" spans="1:16" ht="38.25" x14ac:dyDescent="0.2">
      <c r="A314" s="622"/>
      <c r="B314" s="503" t="s">
        <v>1143</v>
      </c>
      <c r="C314" s="622"/>
      <c r="D314" s="622"/>
      <c r="E314" s="622"/>
      <c r="F314" s="622"/>
      <c r="G314" s="622"/>
      <c r="H314" s="622"/>
      <c r="I314" s="622"/>
      <c r="J314" s="622"/>
      <c r="K314" s="622"/>
      <c r="L314" s="191"/>
    </row>
    <row r="325" spans="1:13" ht="25.5" x14ac:dyDescent="0.2">
      <c r="A325" s="28" t="s">
        <v>513</v>
      </c>
      <c r="B325" s="1192">
        <v>10430</v>
      </c>
      <c r="C325" s="1264" t="s">
        <v>514</v>
      </c>
      <c r="D325" s="1266"/>
      <c r="E325" s="1709" t="s">
        <v>581</v>
      </c>
      <c r="F325" s="1710"/>
      <c r="G325" s="1710"/>
      <c r="H325" s="1710"/>
      <c r="I325" s="1710"/>
      <c r="J325" s="1710"/>
      <c r="K325" s="1711"/>
      <c r="L325" s="518" t="s">
        <v>515</v>
      </c>
    </row>
    <row r="326" spans="1:13" ht="26.25" customHeight="1" x14ac:dyDescent="0.2">
      <c r="A326" s="20" t="s">
        <v>516</v>
      </c>
      <c r="B326" s="125"/>
      <c r="C326" s="1334"/>
      <c r="D326" s="1336"/>
      <c r="E326" s="1695" t="s">
        <v>789</v>
      </c>
      <c r="F326" s="1705"/>
      <c r="G326" s="1705"/>
      <c r="H326" s="1705"/>
      <c r="I326" s="1705"/>
      <c r="J326" s="1705"/>
      <c r="K326" s="1696"/>
      <c r="L326" s="71" t="s">
        <v>517</v>
      </c>
    </row>
    <row r="327" spans="1:13" x14ac:dyDescent="0.2">
      <c r="A327" s="39"/>
      <c r="B327" s="39"/>
      <c r="C327" s="1334"/>
      <c r="D327" s="1336"/>
      <c r="E327" s="1715" t="s">
        <v>518</v>
      </c>
      <c r="F327" s="1698"/>
      <c r="G327" s="1698"/>
      <c r="H327" s="1698"/>
      <c r="I327" s="1698"/>
      <c r="J327" s="1698"/>
      <c r="K327" s="1699"/>
      <c r="L327" s="71" t="s">
        <v>517</v>
      </c>
    </row>
    <row r="328" spans="1:13" ht="60" customHeight="1" x14ac:dyDescent="0.2">
      <c r="A328" s="1721" t="s">
        <v>519</v>
      </c>
      <c r="B328" s="1722"/>
      <c r="C328" s="1320" t="s">
        <v>520</v>
      </c>
      <c r="D328" s="1322"/>
      <c r="E328" s="126" t="s">
        <v>521</v>
      </c>
      <c r="F328" s="1137" t="s">
        <v>1132</v>
      </c>
      <c r="G328" s="1716" t="s">
        <v>1131</v>
      </c>
      <c r="H328" s="1717"/>
      <c r="I328" s="525" t="s">
        <v>1162</v>
      </c>
      <c r="J328" s="525" t="s">
        <v>1170</v>
      </c>
      <c r="K328" s="525" t="s">
        <v>788</v>
      </c>
      <c r="L328" s="466" t="s">
        <v>517</v>
      </c>
      <c r="M328" s="102" t="s">
        <v>598</v>
      </c>
    </row>
    <row r="329" spans="1:13" ht="60.75" customHeight="1" x14ac:dyDescent="0.2">
      <c r="A329" s="171" t="s">
        <v>522</v>
      </c>
      <c r="B329" s="675" t="s">
        <v>790</v>
      </c>
      <c r="C329" s="1702">
        <v>1.1000000000000001</v>
      </c>
      <c r="D329" s="1680"/>
      <c r="E329" s="487" t="s">
        <v>791</v>
      </c>
      <c r="F329" s="991">
        <v>7</v>
      </c>
      <c r="G329" s="1811">
        <v>16</v>
      </c>
      <c r="H329" s="1812"/>
      <c r="I329" s="991">
        <v>16</v>
      </c>
      <c r="J329" s="991">
        <v>14</v>
      </c>
      <c r="K329" s="493" t="s">
        <v>1173</v>
      </c>
      <c r="L329" s="468" t="s">
        <v>517</v>
      </c>
    </row>
    <row r="330" spans="1:13" ht="27.75" customHeight="1" x14ac:dyDescent="0.2">
      <c r="A330" s="129"/>
      <c r="B330" s="475"/>
      <c r="C330" s="1702">
        <v>1.2</v>
      </c>
      <c r="D330" s="1680"/>
      <c r="E330" s="487" t="s">
        <v>792</v>
      </c>
      <c r="F330" s="991">
        <v>6</v>
      </c>
      <c r="G330" s="1703">
        <v>12</v>
      </c>
      <c r="H330" s="1704"/>
      <c r="I330" s="991">
        <v>12</v>
      </c>
      <c r="J330" s="991">
        <v>9</v>
      </c>
      <c r="K330" s="494">
        <v>0.75</v>
      </c>
      <c r="L330" s="468" t="s">
        <v>517</v>
      </c>
    </row>
    <row r="331" spans="1:13" ht="46.5" customHeight="1" x14ac:dyDescent="0.2">
      <c r="A331" s="171"/>
      <c r="B331" s="475"/>
      <c r="C331" s="1702">
        <v>1.3</v>
      </c>
      <c r="D331" s="1680"/>
      <c r="E331" s="487" t="s">
        <v>793</v>
      </c>
      <c r="F331" s="991">
        <v>2</v>
      </c>
      <c r="G331" s="1703">
        <v>12</v>
      </c>
      <c r="H331" s="1704"/>
      <c r="I331" s="991">
        <v>12</v>
      </c>
      <c r="J331" s="991">
        <v>8</v>
      </c>
      <c r="K331" s="493">
        <v>0.66669999999999996</v>
      </c>
      <c r="L331" s="468" t="s">
        <v>517</v>
      </c>
    </row>
    <row r="332" spans="1:13" ht="26.25" customHeight="1" x14ac:dyDescent="0.2">
      <c r="A332" s="977" t="s">
        <v>1067</v>
      </c>
      <c r="B332" s="641" t="s">
        <v>1066</v>
      </c>
      <c r="C332" s="1702">
        <v>1.1000000000000001</v>
      </c>
      <c r="D332" s="1680"/>
      <c r="E332" s="978" t="s">
        <v>1066</v>
      </c>
      <c r="F332" s="991">
        <v>40</v>
      </c>
      <c r="G332" s="1703">
        <v>40</v>
      </c>
      <c r="H332" s="1704"/>
      <c r="I332" s="991">
        <v>40</v>
      </c>
      <c r="J332" s="991">
        <v>35</v>
      </c>
      <c r="K332" s="493">
        <v>0.875</v>
      </c>
      <c r="L332" s="130" t="s">
        <v>517</v>
      </c>
    </row>
    <row r="333" spans="1:13" ht="102.75" customHeight="1" x14ac:dyDescent="0.2">
      <c r="A333" s="977" t="s">
        <v>1068</v>
      </c>
      <c r="B333" s="675" t="s">
        <v>797</v>
      </c>
      <c r="C333" s="1702">
        <v>1.1000000000000001</v>
      </c>
      <c r="D333" s="1680"/>
      <c r="E333" s="487" t="s">
        <v>794</v>
      </c>
      <c r="F333" s="1015">
        <v>434</v>
      </c>
      <c r="G333" s="1016">
        <v>462</v>
      </c>
      <c r="H333" s="1016">
        <v>429</v>
      </c>
      <c r="I333" s="1016">
        <v>429</v>
      </c>
      <c r="J333" s="1017">
        <v>439</v>
      </c>
      <c r="K333" s="727">
        <v>1.02</v>
      </c>
      <c r="L333" s="466" t="s">
        <v>517</v>
      </c>
    </row>
    <row r="334" spans="1:13" ht="25.5" customHeight="1" x14ac:dyDescent="0.2">
      <c r="A334" s="460"/>
      <c r="B334" s="475"/>
      <c r="C334" s="1702">
        <v>1.2</v>
      </c>
      <c r="D334" s="1702"/>
      <c r="E334" s="722" t="s">
        <v>795</v>
      </c>
      <c r="F334" s="1018">
        <v>226</v>
      </c>
      <c r="G334" s="1018">
        <v>323</v>
      </c>
      <c r="H334" s="1018">
        <v>223</v>
      </c>
      <c r="I334" s="1018">
        <v>223</v>
      </c>
      <c r="J334" s="1017">
        <v>188</v>
      </c>
      <c r="K334" s="497">
        <v>0.84</v>
      </c>
      <c r="L334" s="647" t="s">
        <v>517</v>
      </c>
    </row>
    <row r="335" spans="1:13" ht="21.75" customHeight="1" x14ac:dyDescent="0.2">
      <c r="A335" s="458"/>
      <c r="B335" s="475"/>
      <c r="C335" s="1680">
        <v>1.3</v>
      </c>
      <c r="D335" s="1681"/>
      <c r="E335" s="487" t="s">
        <v>988</v>
      </c>
      <c r="F335" s="1016">
        <v>283</v>
      </c>
      <c r="G335" s="1016">
        <v>318</v>
      </c>
      <c r="H335" s="1016">
        <v>291</v>
      </c>
      <c r="I335" s="1016">
        <v>291</v>
      </c>
      <c r="J335" s="1017">
        <v>264</v>
      </c>
      <c r="K335" s="494">
        <v>0.90700000000000003</v>
      </c>
      <c r="L335" s="468"/>
    </row>
    <row r="336" spans="1:13" ht="21.75" customHeight="1" x14ac:dyDescent="0.2">
      <c r="A336" s="460"/>
      <c r="B336" s="475"/>
      <c r="C336" s="1680">
        <v>1.4</v>
      </c>
      <c r="D336" s="1681"/>
      <c r="E336" s="723" t="s">
        <v>796</v>
      </c>
      <c r="F336" s="1018">
        <v>25</v>
      </c>
      <c r="G336" s="1018">
        <v>35</v>
      </c>
      <c r="H336" s="1018">
        <v>21</v>
      </c>
      <c r="I336" s="1018">
        <v>21</v>
      </c>
      <c r="J336" s="1017">
        <v>19</v>
      </c>
      <c r="K336" s="494">
        <v>0.90480000000000005</v>
      </c>
      <c r="L336" s="468"/>
    </row>
    <row r="337" spans="1:13" ht="18.75" customHeight="1" x14ac:dyDescent="0.2">
      <c r="A337" s="460"/>
      <c r="B337" s="475"/>
      <c r="C337" s="1680">
        <v>1.5</v>
      </c>
      <c r="D337" s="1681"/>
      <c r="E337" s="724" t="s">
        <v>1064</v>
      </c>
      <c r="F337" s="1019">
        <v>10</v>
      </c>
      <c r="G337" s="1019">
        <v>845</v>
      </c>
      <c r="H337" s="1019">
        <v>13</v>
      </c>
      <c r="I337" s="1019">
        <v>13</v>
      </c>
      <c r="J337" s="1017">
        <v>10</v>
      </c>
      <c r="K337" s="494">
        <v>0.84</v>
      </c>
      <c r="L337" s="468"/>
    </row>
    <row r="338" spans="1:13" ht="25.5" customHeight="1" x14ac:dyDescent="0.2">
      <c r="A338" s="128"/>
      <c r="B338" s="475"/>
      <c r="C338" s="1680">
        <v>1.6</v>
      </c>
      <c r="D338" s="1681"/>
      <c r="E338" s="1028" t="s">
        <v>1065</v>
      </c>
      <c r="F338" s="1019">
        <v>0</v>
      </c>
      <c r="G338" s="1019">
        <v>1292</v>
      </c>
      <c r="H338" s="1019">
        <v>3</v>
      </c>
      <c r="I338" s="1019">
        <v>3</v>
      </c>
      <c r="J338" s="1017">
        <v>4</v>
      </c>
      <c r="K338" s="494">
        <v>1.33</v>
      </c>
      <c r="L338" s="468"/>
    </row>
    <row r="340" spans="1:13" ht="35.25" customHeight="1" x14ac:dyDescent="0.2">
      <c r="B340" s="465" t="s">
        <v>1102</v>
      </c>
    </row>
    <row r="341" spans="1:13" x14ac:dyDescent="0.2">
      <c r="B341" s="465"/>
    </row>
    <row r="342" spans="1:13" x14ac:dyDescent="0.2">
      <c r="B342" s="465"/>
    </row>
    <row r="343" spans="1:13" x14ac:dyDescent="0.2">
      <c r="B343" s="465"/>
    </row>
    <row r="344" spans="1:13" x14ac:dyDescent="0.2">
      <c r="B344" s="465"/>
    </row>
    <row r="345" spans="1:13" x14ac:dyDescent="0.2">
      <c r="B345" s="465"/>
    </row>
    <row r="346" spans="1:13" x14ac:dyDescent="0.2">
      <c r="B346" s="465"/>
    </row>
    <row r="347" spans="1:13" ht="25.5" x14ac:dyDescent="0.2">
      <c r="A347" s="28" t="s">
        <v>513</v>
      </c>
      <c r="B347" s="1194" t="s">
        <v>798</v>
      </c>
      <c r="C347" s="1264" t="s">
        <v>514</v>
      </c>
      <c r="D347" s="1266"/>
      <c r="E347" s="1682" t="s">
        <v>799</v>
      </c>
      <c r="F347" s="1694"/>
      <c r="G347" s="1694"/>
      <c r="H347" s="1694"/>
      <c r="I347" s="1694"/>
      <c r="J347" s="1694"/>
      <c r="K347" s="1683"/>
      <c r="L347" s="461"/>
    </row>
    <row r="348" spans="1:13" ht="29.25" customHeight="1" x14ac:dyDescent="0.2">
      <c r="A348" s="20" t="s">
        <v>516</v>
      </c>
      <c r="B348" s="125"/>
      <c r="C348" s="1334"/>
      <c r="D348" s="1336"/>
      <c r="E348" s="1695" t="s">
        <v>802</v>
      </c>
      <c r="F348" s="1705"/>
      <c r="G348" s="1705"/>
      <c r="H348" s="1705"/>
      <c r="I348" s="1705"/>
      <c r="J348" s="1705"/>
      <c r="K348" s="1696"/>
      <c r="L348" s="518" t="s">
        <v>515</v>
      </c>
    </row>
    <row r="349" spans="1:13" x14ac:dyDescent="0.2">
      <c r="A349" s="39"/>
      <c r="B349" s="39"/>
      <c r="C349" s="1334"/>
      <c r="D349" s="1336"/>
      <c r="E349" s="1697" t="s">
        <v>518</v>
      </c>
      <c r="F349" s="1698"/>
      <c r="G349" s="1698"/>
      <c r="H349" s="1698"/>
      <c r="I349" s="1698"/>
      <c r="J349" s="1698"/>
      <c r="K349" s="1699"/>
      <c r="L349" s="574" t="s">
        <v>517</v>
      </c>
    </row>
    <row r="350" spans="1:13" ht="81.75" customHeight="1" x14ac:dyDescent="0.2">
      <c r="A350" s="1798" t="s">
        <v>519</v>
      </c>
      <c r="B350" s="1799"/>
      <c r="C350" s="1800" t="s">
        <v>520</v>
      </c>
      <c r="D350" s="1781"/>
      <c r="E350" s="646" t="s">
        <v>521</v>
      </c>
      <c r="F350" s="1137" t="s">
        <v>1132</v>
      </c>
      <c r="G350" s="1716" t="s">
        <v>1131</v>
      </c>
      <c r="H350" s="1717"/>
      <c r="I350" s="525" t="s">
        <v>1162</v>
      </c>
      <c r="J350" s="525" t="s">
        <v>1168</v>
      </c>
      <c r="K350" s="525" t="s">
        <v>788</v>
      </c>
      <c r="L350" s="574" t="s">
        <v>517</v>
      </c>
      <c r="M350" s="102" t="s">
        <v>1139</v>
      </c>
    </row>
    <row r="351" spans="1:13" ht="173.25" customHeight="1" x14ac:dyDescent="0.2">
      <c r="A351" s="866" t="s">
        <v>522</v>
      </c>
      <c r="B351" s="867" t="s">
        <v>800</v>
      </c>
      <c r="C351" s="1692">
        <v>1.1000000000000001</v>
      </c>
      <c r="D351" s="1692"/>
      <c r="E351" s="868" t="s">
        <v>801</v>
      </c>
      <c r="F351" s="1020">
        <v>17</v>
      </c>
      <c r="G351" s="1730">
        <v>25</v>
      </c>
      <c r="H351" s="1730"/>
      <c r="I351" s="1020">
        <v>25</v>
      </c>
      <c r="J351" s="1020">
        <v>16</v>
      </c>
      <c r="K351" s="869">
        <v>0.64</v>
      </c>
      <c r="L351" s="725" t="s">
        <v>989</v>
      </c>
    </row>
    <row r="352" spans="1:13" ht="45" customHeight="1" x14ac:dyDescent="0.2">
      <c r="A352" s="128"/>
      <c r="B352" s="89"/>
      <c r="C352" s="1686">
        <v>1.2</v>
      </c>
      <c r="D352" s="1687"/>
      <c r="E352" s="979" t="s">
        <v>1069</v>
      </c>
      <c r="F352" s="89">
        <v>8</v>
      </c>
      <c r="G352" s="89"/>
      <c r="H352" s="89">
        <v>8</v>
      </c>
      <c r="I352" s="89">
        <v>8</v>
      </c>
      <c r="J352" s="89">
        <v>4</v>
      </c>
      <c r="K352" s="870">
        <v>0.5</v>
      </c>
      <c r="L352" s="468" t="s">
        <v>517</v>
      </c>
    </row>
    <row r="353" spans="1:13" ht="45" customHeight="1" x14ac:dyDescent="0.2">
      <c r="A353" s="128"/>
      <c r="B353" s="89"/>
      <c r="C353" s="1686">
        <v>1.3</v>
      </c>
      <c r="D353" s="1687"/>
      <c r="E353" s="979" t="s">
        <v>1140</v>
      </c>
      <c r="F353" s="89">
        <v>0</v>
      </c>
      <c r="G353" s="89"/>
      <c r="H353" s="89">
        <v>42</v>
      </c>
      <c r="I353" s="89">
        <v>42</v>
      </c>
      <c r="J353" s="89">
        <v>18</v>
      </c>
      <c r="K353" s="870">
        <v>0.42849999999999999</v>
      </c>
      <c r="L353" s="468"/>
    </row>
    <row r="354" spans="1:13" ht="38.25" x14ac:dyDescent="0.2">
      <c r="B354" s="465" t="s">
        <v>1102</v>
      </c>
    </row>
    <row r="357" spans="1:13" ht="25.5" x14ac:dyDescent="0.2">
      <c r="A357" s="28" t="s">
        <v>513</v>
      </c>
      <c r="B357" s="1194" t="s">
        <v>616</v>
      </c>
      <c r="C357" s="1264" t="s">
        <v>514</v>
      </c>
      <c r="D357" s="1266"/>
      <c r="E357" s="1709" t="s">
        <v>1028</v>
      </c>
      <c r="F357" s="1710"/>
      <c r="G357" s="1710"/>
      <c r="H357" s="1710"/>
      <c r="I357" s="1710"/>
      <c r="J357" s="1710"/>
      <c r="K357" s="1711"/>
      <c r="L357" s="461"/>
    </row>
    <row r="358" spans="1:13" ht="76.5" customHeight="1" x14ac:dyDescent="0.2">
      <c r="A358" s="20" t="s">
        <v>516</v>
      </c>
      <c r="B358" s="125"/>
      <c r="C358" s="1334"/>
      <c r="D358" s="1336"/>
      <c r="E358" s="1712" t="s">
        <v>1029</v>
      </c>
      <c r="F358" s="1713"/>
      <c r="G358" s="1713"/>
      <c r="H358" s="1713"/>
      <c r="I358" s="1713"/>
      <c r="J358" s="1713"/>
      <c r="K358" s="1714"/>
      <c r="L358" s="518" t="s">
        <v>515</v>
      </c>
    </row>
    <row r="359" spans="1:13" x14ac:dyDescent="0.2">
      <c r="A359" s="39"/>
      <c r="B359" s="39"/>
      <c r="C359" s="1334"/>
      <c r="D359" s="1336"/>
      <c r="E359" s="1715" t="s">
        <v>518</v>
      </c>
      <c r="F359" s="1698"/>
      <c r="G359" s="1698"/>
      <c r="H359" s="1698"/>
      <c r="I359" s="1698"/>
      <c r="J359" s="1698"/>
      <c r="K359" s="1699"/>
      <c r="L359" s="71" t="s">
        <v>517</v>
      </c>
    </row>
    <row r="360" spans="1:13" ht="61.5" customHeight="1" x14ac:dyDescent="0.2">
      <c r="A360" s="1721" t="s">
        <v>519</v>
      </c>
      <c r="B360" s="1722"/>
      <c r="C360" s="1320" t="s">
        <v>520</v>
      </c>
      <c r="D360" s="1322"/>
      <c r="E360" s="126" t="s">
        <v>521</v>
      </c>
      <c r="F360" s="1137" t="s">
        <v>1132</v>
      </c>
      <c r="G360" s="1716" t="s">
        <v>1131</v>
      </c>
      <c r="H360" s="1717"/>
      <c r="I360" s="525" t="s">
        <v>1162</v>
      </c>
      <c r="J360" s="525" t="s">
        <v>1177</v>
      </c>
      <c r="K360" s="525" t="s">
        <v>788</v>
      </c>
      <c r="L360" s="71" t="s">
        <v>517</v>
      </c>
    </row>
    <row r="361" spans="1:13" ht="118.5" customHeight="1" x14ac:dyDescent="0.2">
      <c r="A361" s="500" t="s">
        <v>752</v>
      </c>
      <c r="B361" s="492" t="s">
        <v>1061</v>
      </c>
      <c r="C361" s="1688">
        <v>1.1000000000000001</v>
      </c>
      <c r="D361" s="1689"/>
      <c r="E361" s="471" t="s">
        <v>1062</v>
      </c>
      <c r="F361" s="508">
        <v>4</v>
      </c>
      <c r="G361" s="1690">
        <v>9</v>
      </c>
      <c r="H361" s="1691"/>
      <c r="I361" s="508">
        <v>9</v>
      </c>
      <c r="J361" s="508">
        <v>9</v>
      </c>
      <c r="K361" s="519">
        <v>1</v>
      </c>
      <c r="L361" s="513"/>
      <c r="M361" t="s">
        <v>598</v>
      </c>
    </row>
    <row r="362" spans="1:13" ht="114.75" x14ac:dyDescent="0.2">
      <c r="A362" s="500" t="s">
        <v>1098</v>
      </c>
      <c r="B362" s="652" t="s">
        <v>1099</v>
      </c>
      <c r="C362" s="1692">
        <v>1.2</v>
      </c>
      <c r="D362" s="1692"/>
      <c r="E362" s="501" t="s">
        <v>1063</v>
      </c>
      <c r="F362" s="507">
        <v>3</v>
      </c>
      <c r="G362" s="1688">
        <v>3</v>
      </c>
      <c r="H362" s="1693"/>
      <c r="I362" s="507">
        <v>3</v>
      </c>
      <c r="J362" s="507">
        <v>3</v>
      </c>
      <c r="K362" s="520">
        <v>1</v>
      </c>
      <c r="L362" s="73" t="s">
        <v>517</v>
      </c>
    </row>
    <row r="363" spans="1:13" ht="27.75" customHeight="1" x14ac:dyDescent="0.2">
      <c r="A363" s="645"/>
      <c r="B363" s="1071"/>
      <c r="C363" s="1684">
        <v>1.3</v>
      </c>
      <c r="D363" s="1685"/>
      <c r="E363" s="501" t="s">
        <v>1030</v>
      </c>
      <c r="F363" s="1072">
        <v>3</v>
      </c>
      <c r="G363" s="1072"/>
      <c r="H363" s="1072">
        <v>3</v>
      </c>
      <c r="I363" s="1072">
        <v>3</v>
      </c>
      <c r="J363" s="1072">
        <v>3</v>
      </c>
      <c r="K363" s="497">
        <v>1</v>
      </c>
      <c r="L363" s="127" t="s">
        <v>517</v>
      </c>
    </row>
    <row r="364" spans="1:13" ht="20.25" customHeight="1" x14ac:dyDescent="0.2">
      <c r="A364" s="489"/>
      <c r="B364" s="641"/>
      <c r="C364" s="1678"/>
      <c r="D364" s="1679"/>
      <c r="E364" s="471" t="s">
        <v>1178</v>
      </c>
      <c r="F364" s="1065">
        <v>1</v>
      </c>
      <c r="G364" s="1065"/>
      <c r="H364" s="1065">
        <v>1</v>
      </c>
      <c r="I364" s="1065">
        <v>1</v>
      </c>
      <c r="J364" s="1065">
        <v>1</v>
      </c>
      <c r="K364" s="494">
        <v>1</v>
      </c>
      <c r="L364" s="130"/>
    </row>
    <row r="365" spans="1:13" ht="21" customHeight="1" x14ac:dyDescent="0.2">
      <c r="A365" s="489"/>
      <c r="B365" s="641"/>
      <c r="C365" s="1678"/>
      <c r="D365" s="1679"/>
      <c r="E365" s="471"/>
      <c r="F365" s="1065"/>
      <c r="G365" s="1065"/>
      <c r="H365" s="1065"/>
      <c r="I365" s="1065"/>
      <c r="J365" s="1065"/>
      <c r="K365" s="494"/>
      <c r="L365" s="130"/>
    </row>
    <row r="366" spans="1:13" ht="87.75" customHeight="1" x14ac:dyDescent="0.2">
      <c r="A366" s="489" t="s">
        <v>832</v>
      </c>
      <c r="B366" s="641" t="s">
        <v>1093</v>
      </c>
      <c r="C366" s="1678">
        <v>1.4</v>
      </c>
      <c r="D366" s="1679"/>
      <c r="E366" s="471" t="s">
        <v>1094</v>
      </c>
      <c r="F366" s="1065" t="s">
        <v>1141</v>
      </c>
      <c r="G366" s="1065"/>
      <c r="H366" s="1065" t="s">
        <v>1095</v>
      </c>
      <c r="I366" s="1065" t="s">
        <v>1095</v>
      </c>
      <c r="J366" s="1065" t="s">
        <v>1095</v>
      </c>
      <c r="K366" s="494">
        <v>1</v>
      </c>
      <c r="L366" s="130"/>
    </row>
    <row r="367" spans="1:13" ht="48" customHeight="1" x14ac:dyDescent="0.2">
      <c r="A367" s="489" t="s">
        <v>577</v>
      </c>
      <c r="B367" s="641" t="s">
        <v>1097</v>
      </c>
      <c r="C367" s="1678">
        <v>1.5</v>
      </c>
      <c r="D367" s="1679"/>
      <c r="E367" s="471" t="s">
        <v>1096</v>
      </c>
      <c r="F367" s="1065">
        <v>30</v>
      </c>
      <c r="G367" s="1065"/>
      <c r="H367" s="1065">
        <v>30</v>
      </c>
      <c r="I367" s="1065">
        <v>30</v>
      </c>
      <c r="J367" s="1065">
        <v>30</v>
      </c>
      <c r="K367" s="494">
        <v>1</v>
      </c>
      <c r="L367" s="130"/>
    </row>
    <row r="368" spans="1:13" ht="38.25" x14ac:dyDescent="0.2">
      <c r="B368" s="606" t="s">
        <v>1031</v>
      </c>
    </row>
  </sheetData>
  <mergeCells count="384">
    <mergeCell ref="C38:D38"/>
    <mergeCell ref="C37:D37"/>
    <mergeCell ref="C39:D39"/>
    <mergeCell ref="C40:D40"/>
    <mergeCell ref="C353:D353"/>
    <mergeCell ref="G72:H72"/>
    <mergeCell ref="G106:H106"/>
    <mergeCell ref="G88:H88"/>
    <mergeCell ref="G121:H121"/>
    <mergeCell ref="G143:H143"/>
    <mergeCell ref="G206:H206"/>
    <mergeCell ref="G276:H276"/>
    <mergeCell ref="G309:H309"/>
    <mergeCell ref="G328:H328"/>
    <mergeCell ref="C201:D201"/>
    <mergeCell ref="C214:D214"/>
    <mergeCell ref="E214:L214"/>
    <mergeCell ref="C215:D215"/>
    <mergeCell ref="G215:H215"/>
    <mergeCell ref="C213:D213"/>
    <mergeCell ref="C203:D203"/>
    <mergeCell ref="E205:K205"/>
    <mergeCell ref="C207:D207"/>
    <mergeCell ref="G207:H207"/>
    <mergeCell ref="C212:D212"/>
    <mergeCell ref="C209:D209"/>
    <mergeCell ref="C278:D278"/>
    <mergeCell ref="G278:H278"/>
    <mergeCell ref="E261:K261"/>
    <mergeCell ref="C262:D262"/>
    <mergeCell ref="G262:H262"/>
    <mergeCell ref="C252:D252"/>
    <mergeCell ref="G252:H252"/>
    <mergeCell ref="C274:D274"/>
    <mergeCell ref="C275:D275"/>
    <mergeCell ref="C276:D276"/>
    <mergeCell ref="E274:K274"/>
    <mergeCell ref="E275:K275"/>
    <mergeCell ref="C273:D273"/>
    <mergeCell ref="E273:K273"/>
    <mergeCell ref="C259:D259"/>
    <mergeCell ref="E259:K259"/>
    <mergeCell ref="C260:D260"/>
    <mergeCell ref="E260:K260"/>
    <mergeCell ref="C261:D261"/>
    <mergeCell ref="C238:D238"/>
    <mergeCell ref="E237:K237"/>
    <mergeCell ref="E238:K238"/>
    <mergeCell ref="C198:D198"/>
    <mergeCell ref="C200:D200"/>
    <mergeCell ref="C182:D182"/>
    <mergeCell ref="G182:H182"/>
    <mergeCell ref="C208:D208"/>
    <mergeCell ref="G209:H209"/>
    <mergeCell ref="G211:H211"/>
    <mergeCell ref="C211:D211"/>
    <mergeCell ref="C183:D183"/>
    <mergeCell ref="G183:H183"/>
    <mergeCell ref="C184:D184"/>
    <mergeCell ref="G184:H184"/>
    <mergeCell ref="C194:D194"/>
    <mergeCell ref="G192:H192"/>
    <mergeCell ref="C193:D193"/>
    <mergeCell ref="G193:H193"/>
    <mergeCell ref="C189:D189"/>
    <mergeCell ref="E189:K189"/>
    <mergeCell ref="C190:D190"/>
    <mergeCell ref="E190:K190"/>
    <mergeCell ref="C191:D191"/>
    <mergeCell ref="E191:K191"/>
    <mergeCell ref="G179:H179"/>
    <mergeCell ref="C180:D180"/>
    <mergeCell ref="G180:H180"/>
    <mergeCell ref="C199:D199"/>
    <mergeCell ref="C169:D169"/>
    <mergeCell ref="C333:D333"/>
    <mergeCell ref="C334:D334"/>
    <mergeCell ref="C249:D249"/>
    <mergeCell ref="E249:K249"/>
    <mergeCell ref="C253:D253"/>
    <mergeCell ref="G253:H253"/>
    <mergeCell ref="C254:D254"/>
    <mergeCell ref="G254:H254"/>
    <mergeCell ref="G255:H255"/>
    <mergeCell ref="C255:D255"/>
    <mergeCell ref="G177:H177"/>
    <mergeCell ref="G178:H178"/>
    <mergeCell ref="C177:D177"/>
    <mergeCell ref="C178:D178"/>
    <mergeCell ref="C277:D277"/>
    <mergeCell ref="G277:H277"/>
    <mergeCell ref="C312:D312"/>
    <mergeCell ref="C313:D313"/>
    <mergeCell ref="C197:D197"/>
    <mergeCell ref="C181:D181"/>
    <mergeCell ref="G181:H181"/>
    <mergeCell ref="E140:K140"/>
    <mergeCell ref="C141:D141"/>
    <mergeCell ref="E141:K141"/>
    <mergeCell ref="C142:D142"/>
    <mergeCell ref="E142:K142"/>
    <mergeCell ref="A143:B143"/>
    <mergeCell ref="C143:D143"/>
    <mergeCell ref="C144:D144"/>
    <mergeCell ref="G144:H144"/>
    <mergeCell ref="C145:D145"/>
    <mergeCell ref="G145:H145"/>
    <mergeCell ref="C146:D146"/>
    <mergeCell ref="G146:H146"/>
    <mergeCell ref="C147:D147"/>
    <mergeCell ref="G147:H147"/>
    <mergeCell ref="C148:D148"/>
    <mergeCell ref="G148:H148"/>
    <mergeCell ref="C149:D149"/>
    <mergeCell ref="G149:H149"/>
    <mergeCell ref="C165:D165"/>
    <mergeCell ref="C167:D167"/>
    <mergeCell ref="C179:D179"/>
    <mergeCell ref="C168:D168"/>
    <mergeCell ref="E103:K103"/>
    <mergeCell ref="C104:D104"/>
    <mergeCell ref="E104:K104"/>
    <mergeCell ref="C105:D105"/>
    <mergeCell ref="E105:K105"/>
    <mergeCell ref="A106:B106"/>
    <mergeCell ref="C106:D106"/>
    <mergeCell ref="A121:B121"/>
    <mergeCell ref="C121:D121"/>
    <mergeCell ref="C107:D107"/>
    <mergeCell ref="G107:H107"/>
    <mergeCell ref="C108:D108"/>
    <mergeCell ref="G108:H108"/>
    <mergeCell ref="C109:D109"/>
    <mergeCell ref="G109:H109"/>
    <mergeCell ref="C110:D110"/>
    <mergeCell ref="A328:B328"/>
    <mergeCell ref="C328:D328"/>
    <mergeCell ref="C329:D329"/>
    <mergeCell ref="G329:H329"/>
    <mergeCell ref="C330:D330"/>
    <mergeCell ref="G330:H330"/>
    <mergeCell ref="C331:D331"/>
    <mergeCell ref="G331:H331"/>
    <mergeCell ref="C196:D196"/>
    <mergeCell ref="E250:K250"/>
    <mergeCell ref="C251:D251"/>
    <mergeCell ref="E251:K251"/>
    <mergeCell ref="A309:B309"/>
    <mergeCell ref="C311:D311"/>
    <mergeCell ref="G311:H311"/>
    <mergeCell ref="C325:D325"/>
    <mergeCell ref="E325:K325"/>
    <mergeCell ref="C263:D263"/>
    <mergeCell ref="G263:H263"/>
    <mergeCell ref="C264:D264"/>
    <mergeCell ref="C265:D265"/>
    <mergeCell ref="C266:D266"/>
    <mergeCell ref="C267:D267"/>
    <mergeCell ref="C279:D279"/>
    <mergeCell ref="A276:B276"/>
    <mergeCell ref="C239:D239"/>
    <mergeCell ref="C243:D243"/>
    <mergeCell ref="C237:D237"/>
    <mergeCell ref="C245:D245"/>
    <mergeCell ref="C216:D216"/>
    <mergeCell ref="G216:H216"/>
    <mergeCell ref="C218:D218"/>
    <mergeCell ref="G218:H218"/>
    <mergeCell ref="A240:B240"/>
    <mergeCell ref="C240:D240"/>
    <mergeCell ref="G240:H240"/>
    <mergeCell ref="C241:D241"/>
    <mergeCell ref="G241:H241"/>
    <mergeCell ref="G243:H243"/>
    <mergeCell ref="C244:D244"/>
    <mergeCell ref="G244:H244"/>
    <mergeCell ref="C242:D242"/>
    <mergeCell ref="C250:D250"/>
    <mergeCell ref="E239:K239"/>
    <mergeCell ref="A350:B350"/>
    <mergeCell ref="C350:D350"/>
    <mergeCell ref="C335:D335"/>
    <mergeCell ref="A262:B262"/>
    <mergeCell ref="A252:B252"/>
    <mergeCell ref="C161:D161"/>
    <mergeCell ref="E161:K161"/>
    <mergeCell ref="E162:K162"/>
    <mergeCell ref="A163:B163"/>
    <mergeCell ref="C163:D163"/>
    <mergeCell ref="G163:H163"/>
    <mergeCell ref="C164:D164"/>
    <mergeCell ref="C336:D336"/>
    <mergeCell ref="C326:D326"/>
    <mergeCell ref="E326:K326"/>
    <mergeCell ref="C327:D327"/>
    <mergeCell ref="E327:K327"/>
    <mergeCell ref="C310:D310"/>
    <mergeCell ref="G310:H310"/>
    <mergeCell ref="A206:B206"/>
    <mergeCell ref="C174:D174"/>
    <mergeCell ref="C166:D166"/>
    <mergeCell ref="C173:D173"/>
    <mergeCell ref="E173:K173"/>
    <mergeCell ref="E70:K70"/>
    <mergeCell ref="C71:D71"/>
    <mergeCell ref="E71:K71"/>
    <mergeCell ref="C75:D75"/>
    <mergeCell ref="G75:H75"/>
    <mergeCell ref="C76:D76"/>
    <mergeCell ref="C77:D77"/>
    <mergeCell ref="C78:D78"/>
    <mergeCell ref="E34:K34"/>
    <mergeCell ref="E41:K41"/>
    <mergeCell ref="C42:D42"/>
    <mergeCell ref="G42:H42"/>
    <mergeCell ref="C43:D43"/>
    <mergeCell ref="G43:H43"/>
    <mergeCell ref="C69:D69"/>
    <mergeCell ref="E69:K69"/>
    <mergeCell ref="C70:D70"/>
    <mergeCell ref="G74:H74"/>
    <mergeCell ref="C34:D34"/>
    <mergeCell ref="C35:D35"/>
    <mergeCell ref="G35:H35"/>
    <mergeCell ref="C36:D36"/>
    <mergeCell ref="G36:H36"/>
    <mergeCell ref="C41:D41"/>
    <mergeCell ref="A8:B8"/>
    <mergeCell ref="C8:D8"/>
    <mergeCell ref="G8:H8"/>
    <mergeCell ref="G22:H22"/>
    <mergeCell ref="G23:H23"/>
    <mergeCell ref="G24:H24"/>
    <mergeCell ref="G25:H25"/>
    <mergeCell ref="C24:D24"/>
    <mergeCell ref="C25:D25"/>
    <mergeCell ref="A22:A23"/>
    <mergeCell ref="B22:B23"/>
    <mergeCell ref="C22:D23"/>
    <mergeCell ref="C20:D20"/>
    <mergeCell ref="G20:H20"/>
    <mergeCell ref="C21:D21"/>
    <mergeCell ref="G26:H26"/>
    <mergeCell ref="C33:D33"/>
    <mergeCell ref="C32:D32"/>
    <mergeCell ref="C26:D26"/>
    <mergeCell ref="C27:D27"/>
    <mergeCell ref="C28:D28"/>
    <mergeCell ref="E27:K27"/>
    <mergeCell ref="C29:D29"/>
    <mergeCell ref="G29:H29"/>
    <mergeCell ref="C31:D31"/>
    <mergeCell ref="G31:H31"/>
    <mergeCell ref="G28:H28"/>
    <mergeCell ref="G32:H32"/>
    <mergeCell ref="G33:H33"/>
    <mergeCell ref="C30:D30"/>
    <mergeCell ref="C5:D5"/>
    <mergeCell ref="E5:K5"/>
    <mergeCell ref="C6:D6"/>
    <mergeCell ref="E6:K6"/>
    <mergeCell ref="C7:D7"/>
    <mergeCell ref="E7:K7"/>
    <mergeCell ref="C19:D19"/>
    <mergeCell ref="G19:H19"/>
    <mergeCell ref="C13:D13"/>
    <mergeCell ref="G13:H13"/>
    <mergeCell ref="C9:D9"/>
    <mergeCell ref="C10:D10"/>
    <mergeCell ref="C11:D11"/>
    <mergeCell ref="C12:D12"/>
    <mergeCell ref="C17:D17"/>
    <mergeCell ref="C14:D14"/>
    <mergeCell ref="C15:D15"/>
    <mergeCell ref="C16:D16"/>
    <mergeCell ref="C18:D18"/>
    <mergeCell ref="E175:K175"/>
    <mergeCell ref="A72:B72"/>
    <mergeCell ref="C72:D72"/>
    <mergeCell ref="C73:D73"/>
    <mergeCell ref="G73:H73"/>
    <mergeCell ref="C74:D74"/>
    <mergeCell ref="E150:K150"/>
    <mergeCell ref="C122:D122"/>
    <mergeCell ref="G122:H122"/>
    <mergeCell ref="C123:D123"/>
    <mergeCell ref="G123:H123"/>
    <mergeCell ref="C111:D111"/>
    <mergeCell ref="C112:D112"/>
    <mergeCell ref="C118:D118"/>
    <mergeCell ref="E118:K118"/>
    <mergeCell ref="C119:D119"/>
    <mergeCell ref="E119:K119"/>
    <mergeCell ref="C120:D120"/>
    <mergeCell ref="E120:K120"/>
    <mergeCell ref="C140:D140"/>
    <mergeCell ref="C85:D85"/>
    <mergeCell ref="E85:K85"/>
    <mergeCell ref="C86:D86"/>
    <mergeCell ref="C103:D103"/>
    <mergeCell ref="A176:B176"/>
    <mergeCell ref="C87:D87"/>
    <mergeCell ref="E87:K87"/>
    <mergeCell ref="A88:B88"/>
    <mergeCell ref="C88:D88"/>
    <mergeCell ref="C89:D89"/>
    <mergeCell ref="G89:H89"/>
    <mergeCell ref="C90:D90"/>
    <mergeCell ref="G90:H90"/>
    <mergeCell ref="C91:D91"/>
    <mergeCell ref="G91:H91"/>
    <mergeCell ref="C151:D151"/>
    <mergeCell ref="G151:H151"/>
    <mergeCell ref="C152:D152"/>
    <mergeCell ref="G152:H152"/>
    <mergeCell ref="C153:D153"/>
    <mergeCell ref="G153:H153"/>
    <mergeCell ref="G164:H164"/>
    <mergeCell ref="C176:D176"/>
    <mergeCell ref="G176:H176"/>
    <mergeCell ref="G166:H166"/>
    <mergeCell ref="C154:D154"/>
    <mergeCell ref="C175:D175"/>
    <mergeCell ref="E174:K174"/>
    <mergeCell ref="E86:K86"/>
    <mergeCell ref="A360:B360"/>
    <mergeCell ref="C360:D360"/>
    <mergeCell ref="C210:D210"/>
    <mergeCell ref="C92:D92"/>
    <mergeCell ref="C93:D93"/>
    <mergeCell ref="C94:D94"/>
    <mergeCell ref="C95:D95"/>
    <mergeCell ref="G194:H194"/>
    <mergeCell ref="C195:D195"/>
    <mergeCell ref="E203:K203"/>
    <mergeCell ref="C204:D204"/>
    <mergeCell ref="C205:D205"/>
    <mergeCell ref="C206:D206"/>
    <mergeCell ref="E204:K204"/>
    <mergeCell ref="C351:D351"/>
    <mergeCell ref="G351:H351"/>
    <mergeCell ref="C347:D347"/>
    <mergeCell ref="E347:K347"/>
    <mergeCell ref="C348:D348"/>
    <mergeCell ref="E348:K348"/>
    <mergeCell ref="C349:D349"/>
    <mergeCell ref="A192:B192"/>
    <mergeCell ref="C192:D192"/>
    <mergeCell ref="G361:H361"/>
    <mergeCell ref="C362:D362"/>
    <mergeCell ref="G362:H362"/>
    <mergeCell ref="E306:K306"/>
    <mergeCell ref="C307:D307"/>
    <mergeCell ref="C308:D308"/>
    <mergeCell ref="E349:K349"/>
    <mergeCell ref="C309:D309"/>
    <mergeCell ref="C337:D337"/>
    <mergeCell ref="C338:D338"/>
    <mergeCell ref="C332:D332"/>
    <mergeCell ref="G332:H332"/>
    <mergeCell ref="E307:K307"/>
    <mergeCell ref="E308:K308"/>
    <mergeCell ref="E357:K357"/>
    <mergeCell ref="E358:K358"/>
    <mergeCell ref="E359:K359"/>
    <mergeCell ref="G350:H350"/>
    <mergeCell ref="G360:H360"/>
    <mergeCell ref="C364:D364"/>
    <mergeCell ref="C365:D365"/>
    <mergeCell ref="C366:D366"/>
    <mergeCell ref="C367:D367"/>
    <mergeCell ref="C280:D280"/>
    <mergeCell ref="C282:D282"/>
    <mergeCell ref="C283:D283"/>
    <mergeCell ref="C284:D284"/>
    <mergeCell ref="C285:D285"/>
    <mergeCell ref="C281:D281"/>
    <mergeCell ref="C306:D306"/>
    <mergeCell ref="C363:D363"/>
    <mergeCell ref="C352:D352"/>
    <mergeCell ref="C357:D357"/>
    <mergeCell ref="C358:D358"/>
    <mergeCell ref="C359:D359"/>
    <mergeCell ref="C361:D361"/>
  </mergeCells>
  <pageMargins left="0.46" right="0.31" top="0.45" bottom="0.41"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workbookViewId="0">
      <selection activeCell="R38" sqref="R38"/>
    </sheetView>
  </sheetViews>
  <sheetFormatPr defaultRowHeight="12.75" x14ac:dyDescent="0.2"/>
  <cols>
    <col min="1" max="1" width="3.33203125" customWidth="1"/>
    <col min="2" max="2" width="8.5" customWidth="1"/>
    <col min="3" max="3" width="35" customWidth="1"/>
    <col min="4" max="4" width="12.33203125" customWidth="1"/>
    <col min="5" max="5" width="6.1640625" customWidth="1"/>
    <col min="6" max="6" width="3.33203125" customWidth="1"/>
    <col min="7" max="7" width="8.33203125" customWidth="1"/>
    <col min="8" max="8" width="11.83203125" customWidth="1"/>
    <col min="9" max="9" width="12.6640625" customWidth="1"/>
    <col min="10" max="10" width="10.1640625" customWidth="1"/>
    <col min="11" max="11" width="15.1640625" customWidth="1"/>
    <col min="12" max="12" width="14.83203125" customWidth="1"/>
    <col min="13" max="13" width="0.1640625" hidden="1" customWidth="1"/>
    <col min="14" max="14" width="7.6640625" customWidth="1"/>
    <col min="15" max="15" width="7" customWidth="1"/>
  </cols>
  <sheetData>
    <row r="1" spans="2:15" ht="15.75" customHeight="1" x14ac:dyDescent="0.2">
      <c r="B1" s="1864" t="s">
        <v>523</v>
      </c>
      <c r="C1" s="1864"/>
      <c r="D1" s="1864"/>
      <c r="E1" s="1864"/>
      <c r="F1" s="1864"/>
      <c r="G1" s="1864"/>
      <c r="H1" s="1864"/>
      <c r="I1" s="1864"/>
      <c r="J1" s="1864"/>
      <c r="K1" s="1864"/>
      <c r="L1" s="1864"/>
      <c r="M1" s="1864"/>
      <c r="N1" s="1864"/>
    </row>
    <row r="2" spans="2:15" ht="15.75" customHeight="1" x14ac:dyDescent="0.2">
      <c r="B2" s="1864" t="s">
        <v>524</v>
      </c>
      <c r="C2" s="1864"/>
      <c r="D2" s="1864"/>
      <c r="E2" s="1864"/>
      <c r="F2" s="1864"/>
      <c r="G2" s="1864"/>
      <c r="H2" s="1864"/>
      <c r="I2" s="1864"/>
      <c r="J2" s="1864"/>
      <c r="K2" s="1864"/>
      <c r="L2" s="1864"/>
      <c r="M2" s="1864"/>
      <c r="N2" s="1864"/>
    </row>
    <row r="3" spans="2:15" ht="13.7" customHeight="1" x14ac:dyDescent="0.2">
      <c r="B3" s="23" t="s">
        <v>525</v>
      </c>
    </row>
    <row r="4" spans="2:15" ht="47.25" customHeight="1" x14ac:dyDescent="0.2">
      <c r="B4" s="24" t="s">
        <v>526</v>
      </c>
      <c r="C4" s="24" t="s">
        <v>527</v>
      </c>
      <c r="D4" s="28" t="s">
        <v>528</v>
      </c>
      <c r="E4" s="1320" t="s">
        <v>529</v>
      </c>
      <c r="F4" s="1322"/>
      <c r="G4" s="28" t="s">
        <v>530</v>
      </c>
      <c r="H4" s="28" t="s">
        <v>531</v>
      </c>
      <c r="I4" s="27" t="s">
        <v>532</v>
      </c>
      <c r="J4" s="21" t="s">
        <v>533</v>
      </c>
      <c r="K4" s="21" t="s">
        <v>1153</v>
      </c>
      <c r="L4" s="1320" t="s">
        <v>534</v>
      </c>
      <c r="M4" s="1322"/>
      <c r="N4" s="72" t="s">
        <v>535</v>
      </c>
    </row>
    <row r="5" spans="2:15" ht="11.25" customHeight="1" x14ac:dyDescent="0.2">
      <c r="B5" s="859" t="s">
        <v>1011</v>
      </c>
      <c r="C5" s="972" t="s">
        <v>976</v>
      </c>
      <c r="D5" s="223">
        <v>9016</v>
      </c>
      <c r="E5" s="1390">
        <v>2022</v>
      </c>
      <c r="F5" s="1391"/>
      <c r="G5" s="237">
        <v>2022</v>
      </c>
      <c r="H5" s="908">
        <v>8722</v>
      </c>
      <c r="I5" s="1203">
        <v>4919</v>
      </c>
      <c r="J5" s="186">
        <v>3803</v>
      </c>
      <c r="K5" s="223"/>
      <c r="L5" s="1866">
        <f>J5+K5</f>
        <v>3803</v>
      </c>
      <c r="M5" s="1395"/>
      <c r="N5" s="41"/>
    </row>
    <row r="6" spans="2:15" ht="11.25" customHeight="1" x14ac:dyDescent="0.2">
      <c r="B6" s="859" t="s">
        <v>1011</v>
      </c>
      <c r="C6" s="973" t="s">
        <v>1154</v>
      </c>
      <c r="D6" s="669">
        <v>4390</v>
      </c>
      <c r="E6" s="1867">
        <v>2024</v>
      </c>
      <c r="F6" s="1427"/>
      <c r="G6" s="237">
        <v>2024</v>
      </c>
      <c r="H6" s="908">
        <v>4390</v>
      </c>
      <c r="I6" s="1203">
        <v>4390</v>
      </c>
      <c r="J6" s="186"/>
      <c r="K6" s="223">
        <v>3000</v>
      </c>
      <c r="L6" s="1202">
        <f>J6+K6</f>
        <v>3000</v>
      </c>
      <c r="M6" s="1199"/>
      <c r="N6" s="41"/>
    </row>
    <row r="7" spans="2:15" ht="11.25" customHeight="1" x14ac:dyDescent="0.2">
      <c r="B7" s="859" t="s">
        <v>1012</v>
      </c>
      <c r="C7" s="1156" t="s">
        <v>701</v>
      </c>
      <c r="D7" s="223">
        <v>800</v>
      </c>
      <c r="E7" s="1867">
        <v>2024</v>
      </c>
      <c r="F7" s="1391"/>
      <c r="G7" s="909">
        <v>2024</v>
      </c>
      <c r="H7" s="908">
        <v>800</v>
      </c>
      <c r="I7" s="1203">
        <v>800</v>
      </c>
      <c r="J7" s="186"/>
      <c r="K7" s="223">
        <v>0</v>
      </c>
      <c r="L7" s="1202">
        <v>0</v>
      </c>
      <c r="M7" s="858">
        <f t="shared" ref="M7:M33" si="0">SUM(L7)</f>
        <v>0</v>
      </c>
      <c r="N7" s="41"/>
    </row>
    <row r="8" spans="2:15" ht="11.25" customHeight="1" x14ac:dyDescent="0.2">
      <c r="B8" s="859" t="s">
        <v>1013</v>
      </c>
      <c r="C8" s="1157" t="s">
        <v>705</v>
      </c>
      <c r="D8" s="223">
        <v>50108</v>
      </c>
      <c r="E8" s="1867">
        <v>2021</v>
      </c>
      <c r="F8" s="1391"/>
      <c r="G8" s="237">
        <v>2022</v>
      </c>
      <c r="H8" s="908">
        <v>49903</v>
      </c>
      <c r="I8" s="1203">
        <v>13076</v>
      </c>
      <c r="J8" s="186">
        <v>34987</v>
      </c>
      <c r="K8" s="223">
        <v>10522</v>
      </c>
      <c r="L8" s="1202">
        <f>J8+K8</f>
        <v>45509</v>
      </c>
      <c r="M8" s="780">
        <f t="shared" si="0"/>
        <v>45509</v>
      </c>
      <c r="N8" s="41"/>
    </row>
    <row r="9" spans="2:15" ht="11.25" customHeight="1" x14ac:dyDescent="0.2">
      <c r="B9" s="859" t="s">
        <v>1014</v>
      </c>
      <c r="C9" s="1156" t="s">
        <v>703</v>
      </c>
      <c r="D9" s="223">
        <v>12000</v>
      </c>
      <c r="E9" s="1865">
        <v>2022</v>
      </c>
      <c r="F9" s="1865"/>
      <c r="G9" s="237">
        <v>2023</v>
      </c>
      <c r="H9" s="910">
        <v>11550</v>
      </c>
      <c r="I9" s="701">
        <v>7550</v>
      </c>
      <c r="J9" s="186">
        <v>6722</v>
      </c>
      <c r="K9" s="223">
        <v>7550</v>
      </c>
      <c r="L9" s="1202">
        <f t="shared" ref="L9:L32" si="1">J9+K9</f>
        <v>14272</v>
      </c>
      <c r="M9" s="780">
        <f t="shared" si="0"/>
        <v>14272</v>
      </c>
      <c r="N9" s="41"/>
    </row>
    <row r="10" spans="2:15" ht="11.25" customHeight="1" x14ac:dyDescent="0.2">
      <c r="B10" s="859" t="s">
        <v>1015</v>
      </c>
      <c r="C10" s="1156" t="s">
        <v>704</v>
      </c>
      <c r="D10" s="223">
        <v>1000</v>
      </c>
      <c r="E10" s="1848">
        <v>2024</v>
      </c>
      <c r="F10" s="1849"/>
      <c r="G10" s="237">
        <v>2023</v>
      </c>
      <c r="H10" s="910">
        <v>1000</v>
      </c>
      <c r="I10" s="701">
        <v>1000</v>
      </c>
      <c r="J10" s="186"/>
      <c r="K10" s="223">
        <v>886</v>
      </c>
      <c r="L10" s="1202">
        <f t="shared" si="1"/>
        <v>886</v>
      </c>
      <c r="M10" s="780">
        <f t="shared" si="0"/>
        <v>886</v>
      </c>
      <c r="N10" s="41"/>
      <c r="O10" s="161"/>
    </row>
    <row r="11" spans="2:15" ht="11.25" customHeight="1" x14ac:dyDescent="0.2">
      <c r="B11" s="859" t="s">
        <v>1016</v>
      </c>
      <c r="C11" s="1157" t="s">
        <v>977</v>
      </c>
      <c r="D11" s="223">
        <v>3657</v>
      </c>
      <c r="E11" s="1848">
        <v>2024</v>
      </c>
      <c r="F11" s="1849"/>
      <c r="G11" s="237">
        <v>2024</v>
      </c>
      <c r="H11" s="910">
        <v>3626</v>
      </c>
      <c r="I11" s="701">
        <v>2557</v>
      </c>
      <c r="J11" s="186"/>
      <c r="K11" s="223">
        <v>726</v>
      </c>
      <c r="L11" s="1202">
        <f t="shared" si="1"/>
        <v>726</v>
      </c>
      <c r="M11" s="780">
        <f t="shared" si="0"/>
        <v>726</v>
      </c>
      <c r="N11" s="41"/>
    </row>
    <row r="12" spans="2:15" ht="11.25" customHeight="1" x14ac:dyDescent="0.2">
      <c r="B12" s="859">
        <v>1200182</v>
      </c>
      <c r="C12" s="1156" t="s">
        <v>1123</v>
      </c>
      <c r="D12" s="223">
        <v>2000</v>
      </c>
      <c r="E12" s="1848">
        <v>2024</v>
      </c>
      <c r="F12" s="1849"/>
      <c r="G12" s="237">
        <v>2024</v>
      </c>
      <c r="H12" s="910">
        <v>2000</v>
      </c>
      <c r="I12" s="701">
        <v>1020</v>
      </c>
      <c r="J12" s="186"/>
      <c r="K12" s="223">
        <v>1020</v>
      </c>
      <c r="L12" s="1202">
        <f t="shared" si="1"/>
        <v>1020</v>
      </c>
      <c r="M12" s="780">
        <f t="shared" si="0"/>
        <v>1020</v>
      </c>
      <c r="N12" s="41"/>
    </row>
    <row r="13" spans="2:15" ht="11.25" customHeight="1" x14ac:dyDescent="0.2">
      <c r="B13" s="859" t="s">
        <v>1017</v>
      </c>
      <c r="C13" s="1157" t="s">
        <v>706</v>
      </c>
      <c r="D13" s="223">
        <v>7390</v>
      </c>
      <c r="E13" s="1848">
        <v>2023</v>
      </c>
      <c r="F13" s="1849"/>
      <c r="G13" s="237">
        <v>2023</v>
      </c>
      <c r="H13" s="910">
        <v>6929</v>
      </c>
      <c r="I13" s="701">
        <v>1500</v>
      </c>
      <c r="J13" s="186">
        <v>3900</v>
      </c>
      <c r="K13" s="223">
        <v>1500</v>
      </c>
      <c r="L13" s="1202">
        <f t="shared" si="1"/>
        <v>5400</v>
      </c>
      <c r="M13" s="780">
        <f t="shared" si="0"/>
        <v>5400</v>
      </c>
      <c r="N13" s="41"/>
    </row>
    <row r="14" spans="2:15" ht="11.25" customHeight="1" x14ac:dyDescent="0.2">
      <c r="B14" s="859" t="s">
        <v>1018</v>
      </c>
      <c r="C14" s="1157" t="s">
        <v>707</v>
      </c>
      <c r="D14" s="223">
        <v>2200</v>
      </c>
      <c r="E14" s="1848">
        <v>2024</v>
      </c>
      <c r="F14" s="1849"/>
      <c r="G14" s="237">
        <v>2024</v>
      </c>
      <c r="H14" s="910">
        <v>2200</v>
      </c>
      <c r="I14" s="701">
        <v>2200</v>
      </c>
      <c r="J14" s="186"/>
      <c r="K14" s="223"/>
      <c r="L14" s="1202">
        <f t="shared" si="1"/>
        <v>0</v>
      </c>
      <c r="M14" s="780">
        <f t="shared" si="0"/>
        <v>0</v>
      </c>
      <c r="N14" s="41"/>
    </row>
    <row r="15" spans="2:15" ht="11.25" customHeight="1" x14ac:dyDescent="0.2">
      <c r="B15" s="859" t="s">
        <v>1019</v>
      </c>
      <c r="C15" s="1156" t="s">
        <v>978</v>
      </c>
      <c r="D15" s="223">
        <v>773</v>
      </c>
      <c r="E15" s="1848">
        <v>2024</v>
      </c>
      <c r="F15" s="1849"/>
      <c r="G15" s="237">
        <v>2024</v>
      </c>
      <c r="H15" s="910">
        <v>773</v>
      </c>
      <c r="I15" s="701">
        <v>773</v>
      </c>
      <c r="J15" s="186"/>
      <c r="K15" s="223">
        <v>773</v>
      </c>
      <c r="L15" s="1202">
        <f t="shared" si="1"/>
        <v>773</v>
      </c>
      <c r="M15" s="780">
        <f t="shared" si="0"/>
        <v>773</v>
      </c>
      <c r="N15" s="41"/>
    </row>
    <row r="16" spans="2:15" ht="11.25" customHeight="1" x14ac:dyDescent="0.2">
      <c r="B16" s="859" t="s">
        <v>1020</v>
      </c>
      <c r="C16" s="1156" t="s">
        <v>702</v>
      </c>
      <c r="D16" s="223">
        <v>8000</v>
      </c>
      <c r="E16" s="1848">
        <v>2024</v>
      </c>
      <c r="F16" s="1849"/>
      <c r="G16" s="237">
        <v>2024</v>
      </c>
      <c r="H16" s="910">
        <v>7826</v>
      </c>
      <c r="I16" s="701">
        <v>2348</v>
      </c>
      <c r="J16" s="186"/>
      <c r="K16" s="669">
        <v>2348</v>
      </c>
      <c r="L16" s="1202">
        <f t="shared" si="1"/>
        <v>2348</v>
      </c>
      <c r="M16" s="780">
        <f t="shared" si="0"/>
        <v>2348</v>
      </c>
      <c r="N16" s="41"/>
    </row>
    <row r="17" spans="2:16" ht="11.25" customHeight="1" x14ac:dyDescent="0.2">
      <c r="B17" s="859" t="s">
        <v>1021</v>
      </c>
      <c r="C17" s="1156" t="s">
        <v>732</v>
      </c>
      <c r="D17" s="223">
        <v>26055</v>
      </c>
      <c r="E17" s="1848">
        <v>2022</v>
      </c>
      <c r="F17" s="1849"/>
      <c r="G17" s="237">
        <v>2023</v>
      </c>
      <c r="H17" s="911">
        <v>24537</v>
      </c>
      <c r="I17" s="701">
        <v>8000</v>
      </c>
      <c r="J17" s="186">
        <v>13775</v>
      </c>
      <c r="K17" s="669">
        <v>7600</v>
      </c>
      <c r="L17" s="1202">
        <f t="shared" si="1"/>
        <v>21375</v>
      </c>
      <c r="M17" s="780">
        <f t="shared" si="0"/>
        <v>21375</v>
      </c>
      <c r="N17" s="41"/>
    </row>
    <row r="18" spans="2:16" ht="11.25" customHeight="1" x14ac:dyDescent="0.2">
      <c r="B18" s="859" t="s">
        <v>1022</v>
      </c>
      <c r="C18" s="1156" t="s">
        <v>1002</v>
      </c>
      <c r="D18" s="701">
        <v>12000</v>
      </c>
      <c r="E18" s="1848">
        <v>2024</v>
      </c>
      <c r="F18" s="1849"/>
      <c r="G18" s="237">
        <v>2024</v>
      </c>
      <c r="H18" s="911">
        <v>11857</v>
      </c>
      <c r="I18" s="701">
        <v>3376</v>
      </c>
      <c r="J18" s="186"/>
      <c r="K18" s="669">
        <v>3376</v>
      </c>
      <c r="L18" s="1202">
        <f t="shared" si="1"/>
        <v>3376</v>
      </c>
      <c r="M18" s="780">
        <f t="shared" si="0"/>
        <v>3376</v>
      </c>
      <c r="N18" s="41"/>
    </row>
    <row r="19" spans="2:16" s="461" customFormat="1" ht="11.45" customHeight="1" x14ac:dyDescent="0.2">
      <c r="B19" s="1073" t="s">
        <v>1055</v>
      </c>
      <c r="C19" s="1156" t="s">
        <v>1054</v>
      </c>
      <c r="D19" s="912">
        <v>7700</v>
      </c>
      <c r="E19" s="1848">
        <v>2023</v>
      </c>
      <c r="F19" s="1849"/>
      <c r="G19" s="237">
        <v>2023</v>
      </c>
      <c r="H19" s="911">
        <v>7700</v>
      </c>
      <c r="I19" s="860"/>
      <c r="J19" s="186"/>
      <c r="K19" s="669"/>
      <c r="L19" s="1202">
        <f t="shared" si="1"/>
        <v>0</v>
      </c>
      <c r="M19" s="780">
        <f t="shared" si="0"/>
        <v>0</v>
      </c>
      <c r="N19" s="351"/>
    </row>
    <row r="20" spans="2:16" s="191" customFormat="1" ht="11.25" customHeight="1" x14ac:dyDescent="0.2">
      <c r="B20" s="1073" t="s">
        <v>1130</v>
      </c>
      <c r="C20" s="1156" t="s">
        <v>1129</v>
      </c>
      <c r="D20" s="912">
        <v>4062</v>
      </c>
      <c r="E20" s="1848">
        <v>2024</v>
      </c>
      <c r="F20" s="1849"/>
      <c r="G20" s="237">
        <v>2024</v>
      </c>
      <c r="H20" s="911">
        <v>4062</v>
      </c>
      <c r="I20" s="860">
        <v>4062</v>
      </c>
      <c r="J20" s="186"/>
      <c r="K20" s="669">
        <v>4062</v>
      </c>
      <c r="L20" s="1202">
        <f t="shared" si="1"/>
        <v>4062</v>
      </c>
      <c r="M20" s="780">
        <f t="shared" si="0"/>
        <v>4062</v>
      </c>
      <c r="N20" s="351"/>
    </row>
    <row r="21" spans="2:16" s="191" customFormat="1" ht="11.25" customHeight="1" x14ac:dyDescent="0.2">
      <c r="B21" s="1073">
        <v>1200130</v>
      </c>
      <c r="C21" s="1156" t="s">
        <v>1053</v>
      </c>
      <c r="D21" s="1027">
        <v>13190</v>
      </c>
      <c r="E21" s="1848">
        <v>2023</v>
      </c>
      <c r="F21" s="1849"/>
      <c r="G21" s="237">
        <v>2023</v>
      </c>
      <c r="H21" s="1026">
        <v>11654</v>
      </c>
      <c r="I21" s="860">
        <v>7000</v>
      </c>
      <c r="J21" s="186"/>
      <c r="K21" s="669">
        <v>6620</v>
      </c>
      <c r="L21" s="1202">
        <f t="shared" si="1"/>
        <v>6620</v>
      </c>
      <c r="M21" s="780"/>
      <c r="N21" s="351"/>
    </row>
    <row r="22" spans="2:16" s="191" customFormat="1" ht="11.25" customHeight="1" x14ac:dyDescent="0.2">
      <c r="B22" s="1073" t="s">
        <v>1023</v>
      </c>
      <c r="C22" s="1156" t="s">
        <v>1010</v>
      </c>
      <c r="D22" s="912">
        <v>20394</v>
      </c>
      <c r="E22" s="1848">
        <v>2024</v>
      </c>
      <c r="F22" s="1849"/>
      <c r="G22" s="237">
        <v>2025</v>
      </c>
      <c r="H22" s="911">
        <v>19495</v>
      </c>
      <c r="I22" s="860">
        <v>12563</v>
      </c>
      <c r="J22" s="186"/>
      <c r="K22" s="669">
        <v>11935</v>
      </c>
      <c r="L22" s="1202"/>
      <c r="M22" s="780">
        <f t="shared" si="0"/>
        <v>0</v>
      </c>
      <c r="N22" s="351"/>
    </row>
    <row r="23" spans="2:16" s="191" customFormat="1" ht="11.25" customHeight="1" x14ac:dyDescent="0.2">
      <c r="B23" s="1073">
        <v>1200126</v>
      </c>
      <c r="C23" s="1180" t="s">
        <v>1155</v>
      </c>
      <c r="D23" s="912">
        <v>229</v>
      </c>
      <c r="E23" s="1848">
        <v>2023</v>
      </c>
      <c r="F23" s="1849"/>
      <c r="G23" s="237">
        <v>2023</v>
      </c>
      <c r="H23" s="911">
        <v>229</v>
      </c>
      <c r="I23" s="860">
        <v>229</v>
      </c>
      <c r="J23" s="186"/>
      <c r="K23" s="669"/>
      <c r="L23" s="1202"/>
      <c r="M23" s="780"/>
      <c r="N23" s="351"/>
    </row>
    <row r="24" spans="2:16" s="191" customFormat="1" ht="11.25" customHeight="1" x14ac:dyDescent="0.2">
      <c r="B24" s="1073">
        <v>1200183</v>
      </c>
      <c r="C24" s="1156" t="s">
        <v>1126</v>
      </c>
      <c r="D24" s="912">
        <v>5000</v>
      </c>
      <c r="E24" s="1848">
        <v>2024</v>
      </c>
      <c r="F24" s="1849"/>
      <c r="G24" s="237">
        <v>2024</v>
      </c>
      <c r="H24" s="911">
        <v>7262</v>
      </c>
      <c r="I24" s="860">
        <v>7262</v>
      </c>
      <c r="J24" s="186"/>
      <c r="K24" s="669"/>
      <c r="L24" s="1202">
        <f t="shared" si="1"/>
        <v>0</v>
      </c>
      <c r="M24" s="780">
        <f t="shared" si="0"/>
        <v>0</v>
      </c>
      <c r="N24" s="351"/>
    </row>
    <row r="25" spans="2:16" s="191" customFormat="1" ht="11.25" customHeight="1" x14ac:dyDescent="0.2">
      <c r="B25" s="1074" t="s">
        <v>1128</v>
      </c>
      <c r="C25" s="1156" t="s">
        <v>1127</v>
      </c>
      <c r="D25" s="912">
        <v>66256</v>
      </c>
      <c r="E25" s="1848">
        <v>2024</v>
      </c>
      <c r="F25" s="1849"/>
      <c r="G25" s="237">
        <v>2024</v>
      </c>
      <c r="H25" s="911">
        <v>64031</v>
      </c>
      <c r="I25" s="860">
        <v>54092</v>
      </c>
      <c r="J25" s="186"/>
      <c r="K25" s="669">
        <v>51269</v>
      </c>
      <c r="L25" s="1202">
        <f t="shared" si="1"/>
        <v>51269</v>
      </c>
      <c r="M25" s="780"/>
      <c r="N25" s="351"/>
      <c r="P25" s="161"/>
    </row>
    <row r="26" spans="2:16" s="191" customFormat="1" ht="11.25" customHeight="1" x14ac:dyDescent="0.2">
      <c r="B26" s="1074">
        <v>1200179</v>
      </c>
      <c r="C26" s="1156" t="s">
        <v>1122</v>
      </c>
      <c r="D26" s="912">
        <v>2000</v>
      </c>
      <c r="E26" s="1848">
        <v>2024</v>
      </c>
      <c r="F26" s="1849"/>
      <c r="G26" s="237">
        <v>2024</v>
      </c>
      <c r="H26" s="911">
        <v>700</v>
      </c>
      <c r="I26" s="860">
        <v>700</v>
      </c>
      <c r="J26" s="186"/>
      <c r="K26" s="669">
        <v>693</v>
      </c>
      <c r="L26" s="1202">
        <f t="shared" si="1"/>
        <v>693</v>
      </c>
      <c r="M26" s="780"/>
      <c r="N26" s="351"/>
    </row>
    <row r="27" spans="2:16" s="191" customFormat="1" ht="11.25" customHeight="1" x14ac:dyDescent="0.2">
      <c r="B27" s="1074" t="s">
        <v>1125</v>
      </c>
      <c r="C27" s="1156" t="s">
        <v>1124</v>
      </c>
      <c r="D27" s="912">
        <v>20394</v>
      </c>
      <c r="E27" s="1848">
        <v>2023</v>
      </c>
      <c r="F27" s="1849"/>
      <c r="G27" s="237">
        <v>2023</v>
      </c>
      <c r="H27" s="911">
        <v>0</v>
      </c>
      <c r="I27" s="860">
        <v>19000</v>
      </c>
      <c r="J27" s="186"/>
      <c r="K27" s="669"/>
      <c r="L27" s="1202">
        <f t="shared" si="1"/>
        <v>0</v>
      </c>
      <c r="M27" s="780"/>
      <c r="N27" s="351"/>
    </row>
    <row r="28" spans="2:16" s="191" customFormat="1" ht="11.25" customHeight="1" x14ac:dyDescent="0.2">
      <c r="B28" s="1074">
        <v>1200166</v>
      </c>
      <c r="C28" s="1156" t="s">
        <v>1121</v>
      </c>
      <c r="D28" s="912">
        <v>1100</v>
      </c>
      <c r="E28" s="1848">
        <v>2024</v>
      </c>
      <c r="F28" s="1849"/>
      <c r="G28" s="237">
        <v>2024</v>
      </c>
      <c r="H28" s="911">
        <v>1100</v>
      </c>
      <c r="I28" s="860">
        <v>927</v>
      </c>
      <c r="J28" s="186"/>
      <c r="K28" s="669">
        <v>548</v>
      </c>
      <c r="L28" s="1202">
        <f t="shared" si="1"/>
        <v>548</v>
      </c>
      <c r="M28" s="780"/>
      <c r="N28" s="351"/>
    </row>
    <row r="29" spans="2:16" s="191" customFormat="1" ht="11.25" customHeight="1" x14ac:dyDescent="0.2">
      <c r="B29" s="1074">
        <v>1200180</v>
      </c>
      <c r="C29" s="1156" t="s">
        <v>1109</v>
      </c>
      <c r="D29" s="912">
        <v>4800</v>
      </c>
      <c r="E29" s="1848">
        <v>2024</v>
      </c>
      <c r="F29" s="1849"/>
      <c r="G29" s="237">
        <v>2024</v>
      </c>
      <c r="H29" s="911">
        <v>4560</v>
      </c>
      <c r="I29" s="860">
        <v>4560</v>
      </c>
      <c r="J29" s="186"/>
      <c r="K29" s="669">
        <v>4560</v>
      </c>
      <c r="L29" s="1202">
        <f t="shared" si="1"/>
        <v>4560</v>
      </c>
      <c r="M29" s="780"/>
      <c r="N29" s="351"/>
    </row>
    <row r="30" spans="2:16" s="191" customFormat="1" ht="11.25" customHeight="1" x14ac:dyDescent="0.2">
      <c r="B30" s="1074" t="s">
        <v>1100</v>
      </c>
      <c r="C30" s="1158" t="s">
        <v>1101</v>
      </c>
      <c r="D30" s="912">
        <v>24312</v>
      </c>
      <c r="E30" s="1848">
        <v>2023</v>
      </c>
      <c r="F30" s="1849"/>
      <c r="G30" s="237">
        <v>2023</v>
      </c>
      <c r="H30" s="911">
        <v>23097</v>
      </c>
      <c r="I30" s="860">
        <v>930</v>
      </c>
      <c r="J30" s="186">
        <v>21059</v>
      </c>
      <c r="K30" s="669"/>
      <c r="L30" s="1202">
        <f t="shared" si="1"/>
        <v>21059</v>
      </c>
      <c r="M30" s="780"/>
      <c r="N30" s="351"/>
    </row>
    <row r="31" spans="2:16" s="191" customFormat="1" ht="11.25" customHeight="1" x14ac:dyDescent="0.2">
      <c r="B31" s="1074" t="s">
        <v>1024</v>
      </c>
      <c r="C31" s="1159" t="s">
        <v>711</v>
      </c>
      <c r="D31" s="912"/>
      <c r="E31" s="1848"/>
      <c r="F31" s="1849"/>
      <c r="G31" s="237"/>
      <c r="H31" s="911"/>
      <c r="I31" s="1075"/>
      <c r="J31" s="186">
        <v>200</v>
      </c>
      <c r="K31" s="669"/>
      <c r="L31" s="1202">
        <f t="shared" si="1"/>
        <v>200</v>
      </c>
      <c r="M31" s="780">
        <f t="shared" si="0"/>
        <v>200</v>
      </c>
      <c r="N31" s="351"/>
    </row>
    <row r="32" spans="2:16" s="191" customFormat="1" ht="11.25" customHeight="1" x14ac:dyDescent="0.2">
      <c r="B32" s="1074" t="s">
        <v>1025</v>
      </c>
      <c r="C32" s="1160" t="s">
        <v>713</v>
      </c>
      <c r="D32" s="912"/>
      <c r="E32" s="1859"/>
      <c r="F32" s="1860"/>
      <c r="G32" s="237"/>
      <c r="H32" s="911"/>
      <c r="I32" s="1204">
        <v>1121</v>
      </c>
      <c r="J32" s="186">
        <v>400</v>
      </c>
      <c r="K32" s="669"/>
      <c r="L32" s="1202">
        <f t="shared" si="1"/>
        <v>400</v>
      </c>
      <c r="M32" s="780">
        <f t="shared" si="0"/>
        <v>400</v>
      </c>
      <c r="N32" s="351"/>
    </row>
    <row r="33" spans="2:16" ht="11.25" customHeight="1" x14ac:dyDescent="0.2">
      <c r="B33" s="302"/>
      <c r="C33" s="80" t="s">
        <v>549</v>
      </c>
      <c r="D33" s="308">
        <f>SUM(D5:D32)</f>
        <v>308826</v>
      </c>
      <c r="E33" s="1852"/>
      <c r="F33" s="1853"/>
      <c r="G33" s="94"/>
      <c r="H33" s="720">
        <f>SUM(H5:H32)</f>
        <v>280003</v>
      </c>
      <c r="I33" s="720">
        <f>SUM(I5:I32)</f>
        <v>165955</v>
      </c>
      <c r="J33" s="721">
        <f>SUM(J5:J32)</f>
        <v>84846</v>
      </c>
      <c r="K33" s="306">
        <f>SUM(K5:K32)</f>
        <v>118988</v>
      </c>
      <c r="L33" s="718">
        <f>SUM(L5:L32)</f>
        <v>191899</v>
      </c>
      <c r="M33" s="719">
        <f t="shared" si="0"/>
        <v>191899</v>
      </c>
      <c r="N33" s="88"/>
    </row>
    <row r="34" spans="2:16" ht="11.25" customHeight="1" x14ac:dyDescent="0.2">
      <c r="B34" s="23" t="s">
        <v>536</v>
      </c>
    </row>
    <row r="35" spans="2:16" ht="13.5" customHeight="1" x14ac:dyDescent="0.2">
      <c r="B35" s="24" t="s">
        <v>526</v>
      </c>
      <c r="C35" s="24" t="s">
        <v>527</v>
      </c>
      <c r="D35" s="20" t="s">
        <v>651</v>
      </c>
      <c r="E35" s="1320" t="s">
        <v>528</v>
      </c>
      <c r="F35" s="1322"/>
      <c r="G35" s="28" t="s">
        <v>537</v>
      </c>
      <c r="H35" s="28" t="s">
        <v>538</v>
      </c>
      <c r="I35" s="27" t="s">
        <v>539</v>
      </c>
      <c r="J35" s="27" t="s">
        <v>540</v>
      </c>
      <c r="K35" s="21" t="s">
        <v>686</v>
      </c>
      <c r="L35" s="1320" t="s">
        <v>533</v>
      </c>
      <c r="M35" s="1322"/>
      <c r="N35" s="28" t="s">
        <v>534</v>
      </c>
      <c r="O35" s="24" t="s">
        <v>535</v>
      </c>
    </row>
    <row r="36" spans="2:16" ht="11.25" customHeight="1" x14ac:dyDescent="0.2">
      <c r="B36" s="185">
        <v>231</v>
      </c>
      <c r="C36" s="238" t="s">
        <v>649</v>
      </c>
      <c r="D36" s="223"/>
      <c r="E36" s="1850"/>
      <c r="F36" s="1851"/>
      <c r="G36" s="237"/>
      <c r="H36" s="236"/>
      <c r="I36" s="41"/>
      <c r="J36" s="186"/>
      <c r="K36" s="223"/>
      <c r="L36" s="1323"/>
      <c r="M36" s="1325"/>
      <c r="N36" s="41"/>
      <c r="O36" s="41"/>
    </row>
    <row r="37" spans="2:16" ht="9.75" customHeight="1" x14ac:dyDescent="0.2">
      <c r="B37" s="185">
        <v>231</v>
      </c>
      <c r="C37" s="238" t="s">
        <v>650</v>
      </c>
      <c r="D37" s="223"/>
      <c r="E37" s="1850"/>
      <c r="F37" s="1851"/>
      <c r="G37" s="237"/>
      <c r="H37" s="236"/>
      <c r="I37" s="41"/>
      <c r="J37" s="186"/>
      <c r="K37" s="223"/>
      <c r="L37" s="1323"/>
      <c r="M37" s="1325"/>
      <c r="N37" s="41"/>
      <c r="O37" s="41"/>
    </row>
    <row r="38" spans="2:16" ht="9.75" customHeight="1" x14ac:dyDescent="0.2">
      <c r="B38" s="185">
        <v>231</v>
      </c>
      <c r="C38" s="41" t="s">
        <v>687</v>
      </c>
      <c r="D38" s="307"/>
      <c r="E38" s="1323"/>
      <c r="F38" s="1325"/>
      <c r="G38" s="41"/>
      <c r="H38" s="41"/>
      <c r="I38" s="41"/>
      <c r="J38" s="41"/>
      <c r="K38" s="41"/>
      <c r="L38" s="1323"/>
      <c r="M38" s="1325"/>
      <c r="N38" s="41"/>
      <c r="O38" s="41"/>
    </row>
    <row r="39" spans="2:16" ht="11.25" customHeight="1" x14ac:dyDescent="0.2">
      <c r="B39" s="1782" t="s">
        <v>541</v>
      </c>
      <c r="C39" s="1783"/>
      <c r="D39" s="74" t="s">
        <v>542</v>
      </c>
      <c r="E39" s="1326"/>
      <c r="F39" s="1324"/>
      <c r="G39" s="1325"/>
      <c r="H39" s="1858" t="s">
        <v>543</v>
      </c>
      <c r="I39" s="74" t="s">
        <v>542</v>
      </c>
      <c r="J39" s="1326" t="s">
        <v>624</v>
      </c>
      <c r="K39" s="1325"/>
    </row>
    <row r="40" spans="2:16" ht="9.75" customHeight="1" x14ac:dyDescent="0.2">
      <c r="B40" s="1854"/>
      <c r="C40" s="1855"/>
      <c r="D40" s="74" t="s">
        <v>544</v>
      </c>
      <c r="E40" s="1323"/>
      <c r="F40" s="1324"/>
      <c r="G40" s="1325"/>
      <c r="H40" s="1285"/>
      <c r="I40" s="75" t="s">
        <v>544</v>
      </c>
      <c r="J40" s="1323"/>
      <c r="K40" s="1325"/>
    </row>
    <row r="41" spans="2:16" ht="13.5" customHeight="1" x14ac:dyDescent="0.2">
      <c r="B41" s="1856"/>
      <c r="C41" s="1857"/>
      <c r="D41" s="74" t="s">
        <v>545</v>
      </c>
      <c r="E41" s="1861"/>
      <c r="F41" s="1862"/>
      <c r="G41" s="1863"/>
      <c r="H41" s="1286"/>
      <c r="I41" s="74" t="s">
        <v>545</v>
      </c>
      <c r="J41" s="1861"/>
      <c r="K41" s="1863"/>
    </row>
    <row r="42" spans="2:16" ht="11.25" customHeight="1" x14ac:dyDescent="0.2">
      <c r="P42" s="971" t="e">
        <f>I32+#REF!+I31+I22</f>
        <v>#REF!</v>
      </c>
    </row>
    <row r="43" spans="2:16" ht="11.25" customHeight="1" x14ac:dyDescent="0.2"/>
    <row r="44" spans="2:16" ht="13.7" customHeight="1" x14ac:dyDescent="0.2"/>
    <row r="45" spans="2:16" ht="74.45" customHeight="1" x14ac:dyDescent="0.2"/>
    <row r="46" spans="2:16" ht="11.25" customHeight="1" x14ac:dyDescent="0.2"/>
    <row r="47" spans="2:16" ht="11.1" customHeight="1" x14ac:dyDescent="0.2"/>
    <row r="48" spans="2:16" ht="11.1" customHeight="1" x14ac:dyDescent="0.2"/>
    <row r="49" ht="11.25" customHeight="1" x14ac:dyDescent="0.2"/>
    <row r="50" ht="13.5" customHeight="1" x14ac:dyDescent="0.2"/>
    <row r="51" ht="13.5" customHeight="1" x14ac:dyDescent="0.2"/>
    <row r="52" ht="20.85" customHeight="1" x14ac:dyDescent="0.2"/>
  </sheetData>
  <mergeCells count="50">
    <mergeCell ref="B1:N1"/>
    <mergeCell ref="B2:N2"/>
    <mergeCell ref="L37:M37"/>
    <mergeCell ref="E9:F9"/>
    <mergeCell ref="E4:F4"/>
    <mergeCell ref="L4:M4"/>
    <mergeCell ref="E5:F5"/>
    <mergeCell ref="L5:M5"/>
    <mergeCell ref="E8:F8"/>
    <mergeCell ref="E7:F7"/>
    <mergeCell ref="E10:F10"/>
    <mergeCell ref="E11:F11"/>
    <mergeCell ref="E6:F6"/>
    <mergeCell ref="E22:F22"/>
    <mergeCell ref="E17:F17"/>
    <mergeCell ref="E25:F25"/>
    <mergeCell ref="J39:K39"/>
    <mergeCell ref="E40:G40"/>
    <mergeCell ref="J40:K40"/>
    <mergeCell ref="E41:G41"/>
    <mergeCell ref="J41:K41"/>
    <mergeCell ref="B39:C41"/>
    <mergeCell ref="E39:G39"/>
    <mergeCell ref="H39:H41"/>
    <mergeCell ref="E16:F16"/>
    <mergeCell ref="E38:F38"/>
    <mergeCell ref="E32:F32"/>
    <mergeCell ref="E18:F18"/>
    <mergeCell ref="E20:F20"/>
    <mergeCell ref="E21:F21"/>
    <mergeCell ref="E30:F30"/>
    <mergeCell ref="E29:F29"/>
    <mergeCell ref="E27:F27"/>
    <mergeCell ref="E28:F28"/>
    <mergeCell ref="E26:F26"/>
    <mergeCell ref="E23:F23"/>
    <mergeCell ref="L38:M38"/>
    <mergeCell ref="E12:F12"/>
    <mergeCell ref="E13:F13"/>
    <mergeCell ref="E35:F35"/>
    <mergeCell ref="E36:F36"/>
    <mergeCell ref="E37:F37"/>
    <mergeCell ref="E14:F14"/>
    <mergeCell ref="E33:F33"/>
    <mergeCell ref="L35:M35"/>
    <mergeCell ref="E15:F15"/>
    <mergeCell ref="E19:F19"/>
    <mergeCell ref="L36:M36"/>
    <mergeCell ref="E31:F31"/>
    <mergeCell ref="E24:F24"/>
  </mergeCells>
  <pageMargins left="0.25" right="0.25" top="0.38" bottom="0.37"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8" sqref="K38"/>
    </sheetView>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Q22" sqref="Q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1</vt:lpstr>
      <vt:lpstr>Table 2</vt:lpstr>
      <vt:lpstr>Table 3</vt:lpstr>
      <vt:lpstr>Table 4</vt:lpstr>
      <vt:lpstr>Table 5</vt:lpstr>
      <vt:lpstr>Table 6</vt:lpstr>
      <vt:lpstr>Table 7</vt:lpstr>
      <vt:lpstr>Table 8 </vt:lpstr>
      <vt:lpstr>Table 9</vt:lpstr>
      <vt:lpstr>Table 10</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Gentjana Duka</cp:lastModifiedBy>
  <cp:lastPrinted>2025-02-26T08:28:45Z</cp:lastPrinted>
  <dcterms:created xsi:type="dcterms:W3CDTF">2018-09-06T13:10:44Z</dcterms:created>
  <dcterms:modified xsi:type="dcterms:W3CDTF">2025-02-26T08:29:06Z</dcterms:modified>
</cp:coreProperties>
</file>